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M5" i="4"/>
  <c r="M7"/>
  <c r="M6"/>
  <c r="M9"/>
  <c r="M13"/>
  <c r="M10"/>
  <c r="M11"/>
  <c r="M15"/>
  <c r="M12"/>
  <c r="M14"/>
  <c r="M16"/>
  <c r="M17"/>
  <c r="M19"/>
  <c r="M18"/>
  <c r="M20"/>
  <c r="M8"/>
  <c r="AN38" i="2"/>
  <c r="AN19"/>
  <c r="AP19" s="1"/>
  <c r="L20" i="4" s="1"/>
  <c r="AO19" i="2"/>
  <c r="T36" i="3"/>
  <c r="N20" i="4" s="1"/>
  <c r="I20"/>
  <c r="J20"/>
  <c r="K20"/>
  <c r="BB38" i="1"/>
  <c r="E20" i="4" s="1"/>
  <c r="AY19" i="1"/>
  <c r="F20" i="4" s="1"/>
  <c r="AZ19" i="1"/>
  <c r="BB26"/>
  <c r="E6" i="4" s="1"/>
  <c r="BB25" i="1"/>
  <c r="E7" i="4" s="1"/>
  <c r="BB24" i="1"/>
  <c r="E5" i="4" s="1"/>
  <c r="BB27" i="1"/>
  <c r="E9" i="4" s="1"/>
  <c r="BB28" i="1"/>
  <c r="E13" i="4" s="1"/>
  <c r="BB29" i="1"/>
  <c r="E10" i="4" s="1"/>
  <c r="BB30" i="1"/>
  <c r="E11" i="4" s="1"/>
  <c r="BB31" i="1"/>
  <c r="E15" i="4" s="1"/>
  <c r="BB32" i="1"/>
  <c r="E12" i="4" s="1"/>
  <c r="BB33" i="1"/>
  <c r="BB34"/>
  <c r="E16" i="4" s="1"/>
  <c r="BB35" i="1"/>
  <c r="E17" i="4" s="1"/>
  <c r="BB36" i="1"/>
  <c r="BB37"/>
  <c r="BB23"/>
  <c r="E8" i="4" s="1"/>
  <c r="AO18" i="2"/>
  <c r="K18" i="4" s="1"/>
  <c r="AO5" i="2"/>
  <c r="K5" i="4" s="1"/>
  <c r="AO6" i="2"/>
  <c r="K7" i="4" s="1"/>
  <c r="AO7" i="2"/>
  <c r="K6" i="4" s="1"/>
  <c r="AO8" i="2"/>
  <c r="K9" i="4" s="1"/>
  <c r="AO9" i="2"/>
  <c r="K13" i="4" s="1"/>
  <c r="AO10" i="2"/>
  <c r="K10" i="4" s="1"/>
  <c r="AO11" i="2"/>
  <c r="K11" i="4" s="1"/>
  <c r="AO12" i="2"/>
  <c r="K15" i="4" s="1"/>
  <c r="AO13" i="2"/>
  <c r="K12" i="4" s="1"/>
  <c r="AO14" i="2"/>
  <c r="K14" i="4" s="1"/>
  <c r="AO15" i="2"/>
  <c r="K16" i="4" s="1"/>
  <c r="AO16" i="2"/>
  <c r="K17" i="4" s="1"/>
  <c r="AO17" i="2"/>
  <c r="K19" i="4" s="1"/>
  <c r="AO4" i="2"/>
  <c r="K8" i="4" s="1"/>
  <c r="AN5" i="2"/>
  <c r="J5" i="4" s="1"/>
  <c r="AN6" i="2"/>
  <c r="J7" i="4" s="1"/>
  <c r="AN7" i="2"/>
  <c r="AP7" s="1"/>
  <c r="AN8"/>
  <c r="AP8" s="1"/>
  <c r="AN9"/>
  <c r="J13" i="4" s="1"/>
  <c r="AN10" i="2"/>
  <c r="AP10" s="1"/>
  <c r="AN11"/>
  <c r="AP11" s="1"/>
  <c r="AN12"/>
  <c r="AN13"/>
  <c r="J12" i="4" s="1"/>
  <c r="AN14" i="2"/>
  <c r="AN15"/>
  <c r="J16" i="4" s="1"/>
  <c r="AN16" i="2"/>
  <c r="AN17"/>
  <c r="J19" i="4" s="1"/>
  <c r="AN18" i="2"/>
  <c r="AN4"/>
  <c r="AZ18" i="1"/>
  <c r="G18" i="4" s="1"/>
  <c r="AZ5" i="1"/>
  <c r="G5" i="4" s="1"/>
  <c r="AZ6" i="1"/>
  <c r="G7" i="4" s="1"/>
  <c r="AZ7" i="1"/>
  <c r="G6" i="4" s="1"/>
  <c r="AZ8" i="1"/>
  <c r="G9" i="4" s="1"/>
  <c r="AZ9" i="1"/>
  <c r="G13" i="4" s="1"/>
  <c r="AZ10" i="1"/>
  <c r="G10" i="4" s="1"/>
  <c r="AZ11" i="1"/>
  <c r="G11" i="4" s="1"/>
  <c r="AZ12" i="1"/>
  <c r="G15" i="4" s="1"/>
  <c r="AZ13" i="1"/>
  <c r="G12" i="4" s="1"/>
  <c r="AZ14" i="1"/>
  <c r="G14" i="4" s="1"/>
  <c r="AZ15" i="1"/>
  <c r="G16" i="4" s="1"/>
  <c r="AZ16" i="1"/>
  <c r="G17" i="4" s="1"/>
  <c r="AZ17" i="1"/>
  <c r="G19" i="4" s="1"/>
  <c r="AZ4" i="1"/>
  <c r="G8" i="4" s="1"/>
  <c r="AY5" i="1"/>
  <c r="AY6"/>
  <c r="AY7"/>
  <c r="BA7" s="1"/>
  <c r="H6" i="4" s="1"/>
  <c r="AY8" i="1"/>
  <c r="AY9"/>
  <c r="AY10"/>
  <c r="AY11"/>
  <c r="AY12"/>
  <c r="AY13"/>
  <c r="AY14"/>
  <c r="AY15"/>
  <c r="AY16"/>
  <c r="AY17"/>
  <c r="AY18"/>
  <c r="AY4"/>
  <c r="BA4" s="1"/>
  <c r="T22" i="3"/>
  <c r="N5" i="4" s="1"/>
  <c r="T23" i="3"/>
  <c r="N7" i="4" s="1"/>
  <c r="T24" i="3"/>
  <c r="N6" i="4" s="1"/>
  <c r="T25" i="3"/>
  <c r="N9" i="4" s="1"/>
  <c r="T26" i="3"/>
  <c r="N13" i="4" s="1"/>
  <c r="T27" i="3"/>
  <c r="N10" i="4" s="1"/>
  <c r="T28" i="3"/>
  <c r="N11" i="4" s="1"/>
  <c r="T29" i="3"/>
  <c r="N15" i="4" s="1"/>
  <c r="T30" i="3"/>
  <c r="N12" i="4" s="1"/>
  <c r="T31" i="3"/>
  <c r="N14" i="4" s="1"/>
  <c r="T32" i="3"/>
  <c r="N16" i="4" s="1"/>
  <c r="T33" i="3"/>
  <c r="N17" i="4" s="1"/>
  <c r="T34" i="3"/>
  <c r="N19" i="4" s="1"/>
  <c r="T35" i="3"/>
  <c r="N18" i="4" s="1"/>
  <c r="T21" i="3"/>
  <c r="N8" i="4" s="1"/>
  <c r="AN24" i="2"/>
  <c r="I5" i="4" s="1"/>
  <c r="AN25" i="2"/>
  <c r="I7" i="4" s="1"/>
  <c r="AN26" i="2"/>
  <c r="I6" i="4" s="1"/>
  <c r="AN27" i="2"/>
  <c r="I9" i="4" s="1"/>
  <c r="AN28" i="2"/>
  <c r="I13" i="4" s="1"/>
  <c r="AN29" i="2"/>
  <c r="I10" i="4" s="1"/>
  <c r="AN30" i="2"/>
  <c r="I11" i="4" s="1"/>
  <c r="AN31" i="2"/>
  <c r="I15" i="4" s="1"/>
  <c r="AN32" i="2"/>
  <c r="I12" i="4" s="1"/>
  <c r="AN33" i="2"/>
  <c r="I14" i="4" s="1"/>
  <c r="AN34" i="2"/>
  <c r="I16" i="4" s="1"/>
  <c r="AN35" i="2"/>
  <c r="I17" i="4" s="1"/>
  <c r="AN36" i="2"/>
  <c r="I19" i="4" s="1"/>
  <c r="AN37" i="2"/>
  <c r="I18" i="4" s="1"/>
  <c r="AN23" i="2"/>
  <c r="I8" i="4" s="1"/>
  <c r="E14"/>
  <c r="E19"/>
  <c r="E18"/>
  <c r="AP9" i="2" l="1"/>
  <c r="AP17"/>
  <c r="AP15"/>
  <c r="AP13"/>
  <c r="L17" i="4"/>
  <c r="AP18" i="2"/>
  <c r="L18" i="4" s="1"/>
  <c r="AP16" i="2"/>
  <c r="AP14"/>
  <c r="L14" i="4" s="1"/>
  <c r="BA9" i="1"/>
  <c r="H13" i="4" s="1"/>
  <c r="AP12" i="2"/>
  <c r="L11" i="4"/>
  <c r="AP6" i="2"/>
  <c r="L7" i="4" s="1"/>
  <c r="AP5" i="2"/>
  <c r="L5" i="4" s="1"/>
  <c r="AP4" i="2"/>
  <c r="D8" i="4"/>
  <c r="BA19" i="1"/>
  <c r="H20" i="4" s="1"/>
  <c r="BA18" i="1"/>
  <c r="H18" i="4" s="1"/>
  <c r="BA13" i="1"/>
  <c r="H12" i="4" s="1"/>
  <c r="BA11" i="1"/>
  <c r="H11" i="4" s="1"/>
  <c r="BA5" i="1"/>
  <c r="H5" i="4" s="1"/>
  <c r="G20"/>
  <c r="D20"/>
  <c r="BA6" i="1"/>
  <c r="H7" i="4" s="1"/>
  <c r="BA8" i="1"/>
  <c r="H9" i="4" s="1"/>
  <c r="J18"/>
  <c r="J17"/>
  <c r="J14"/>
  <c r="J11"/>
  <c r="L19"/>
  <c r="L16"/>
  <c r="L12"/>
  <c r="L13"/>
  <c r="L6"/>
  <c r="L15"/>
  <c r="L10"/>
  <c r="L9"/>
  <c r="BA16" i="1"/>
  <c r="H17" i="4" s="1"/>
  <c r="BA14" i="1"/>
  <c r="H14" i="4" s="1"/>
  <c r="BA12" i="1"/>
  <c r="H15" i="4" s="1"/>
  <c r="BA10" i="1"/>
  <c r="H10" i="4" s="1"/>
  <c r="D5"/>
  <c r="D10"/>
  <c r="D13"/>
  <c r="D9"/>
  <c r="D7"/>
  <c r="D6"/>
  <c r="J15"/>
  <c r="J10"/>
  <c r="J9"/>
  <c r="L8"/>
  <c r="J8"/>
  <c r="J6"/>
  <c r="BA17" i="1"/>
  <c r="H19" i="4" s="1"/>
  <c r="BA15" i="1"/>
  <c r="H16" i="4" s="1"/>
  <c r="D18"/>
  <c r="D17"/>
  <c r="D14"/>
  <c r="D15"/>
  <c r="F18"/>
  <c r="F17"/>
  <c r="F14"/>
  <c r="F15"/>
  <c r="F10"/>
  <c r="F9"/>
  <c r="F7"/>
  <c r="D16"/>
  <c r="D11"/>
  <c r="F19"/>
  <c r="F16"/>
  <c r="F12"/>
  <c r="F11"/>
  <c r="F13"/>
  <c r="F6"/>
  <c r="F5"/>
  <c r="H8"/>
  <c r="F8"/>
  <c r="D19"/>
  <c r="D12"/>
</calcChain>
</file>

<file path=xl/sharedStrings.xml><?xml version="1.0" encoding="utf-8"?>
<sst xmlns="http://schemas.openxmlformats.org/spreadsheetml/2006/main" count="627" uniqueCount="117">
  <si>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</si>
  <si>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</si>
  <si>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</si>
  <si>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</si>
  <si>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</si>
  <si>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</si>
  <si>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</si>
  <si>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</si>
  <si>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</si>
  <si>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</si>
  <si>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</si>
  <si>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</si>
  <si>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</si>
  <si>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</si>
  <si>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</si>
  <si>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</si>
  <si>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</si>
  <si>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</si>
  <si>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</si>
  <si>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</si>
  <si>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</si>
  <si>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</si>
  <si>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</si>
  <si>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</si>
  <si>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</si>
  <si>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</si>
  <si>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</si>
  <si>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</si>
  <si>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</si>
  <si>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</si>
  <si>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</si>
  <si>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</si>
  <si>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</si>
  <si>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</si>
  <si>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</si>
  <si>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</si>
  <si>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</si>
  <si>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</si>
  <si>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</si>
  <si>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</si>
  <si>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</si>
  <si>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</si>
  <si>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</si>
  <si>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</si>
  <si>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</si>
  <si>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</si>
  <si>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</si>
  <si>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</si>
  <si>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</si>
  <si>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</si>
  <si>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</si>
  <si>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</si>
  <si>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</si>
  <si>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</si>
  <si>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</si>
  <si>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</si>
  <si>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</si>
  <si>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</si>
  <si>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</si>
  <si>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</si>
  <si>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</si>
  <si>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</si>
  <si>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</si>
  <si>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</si>
  <si>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</si>
  <si>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キングスポット</t>
    <phoneticPr fontId="1"/>
  </si>
  <si>
    <t>プールギャング</t>
    <phoneticPr fontId="1"/>
  </si>
  <si>
    <t>プールギャング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</si>
  <si>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</si>
  <si>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</si>
  <si>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京奈滋</t>
    <phoneticPr fontId="1"/>
  </si>
  <si>
    <t>神奈滋</t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</si>
  <si>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</si>
  <si>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</si>
  <si>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</si>
  <si>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</si>
  <si>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休</t>
    <rPh sb="0" eb="1">
      <t>ヤス</t>
    </rPh>
    <phoneticPr fontId="1"/>
  </si>
  <si>
    <t>休</t>
    <phoneticPr fontId="1"/>
  </si>
  <si>
    <t>遅刻</t>
    <rPh sb="0" eb="2">
      <t>チコク</t>
    </rPh>
    <phoneticPr fontId="1"/>
  </si>
  <si>
    <t>遅刻</t>
    <phoneticPr fontId="1"/>
  </si>
  <si>
    <t>谷野　晋平</t>
    <rPh sb="0" eb="2">
      <t>タニノ</t>
    </rPh>
    <rPh sb="3" eb="5">
      <t>シンペイ</t>
    </rPh>
    <phoneticPr fontId="1"/>
  </si>
  <si>
    <t>休</t>
    <rPh sb="0" eb="1">
      <t>キュウ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</si>
  <si>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</si>
  <si>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</si>
  <si>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前年度
Ｒａｎｋ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</si>
  <si>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</si>
  <si>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</si>
  <si>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</si>
  <si>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</si>
  <si>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</si>
  <si>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</si>
  <si>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</si>
  <si>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※１　勝率の黄色部分は６０%以上の値、　※２　名前の着色は現在の都道府県シード権獲得者</t>
    <rPh sb="23" eb="25">
      <t>ナマエ</t>
    </rPh>
    <rPh sb="26" eb="28">
      <t>チャクショク</t>
    </rPh>
    <rPh sb="29" eb="31">
      <t>ゲンザイ</t>
    </rPh>
    <rPh sb="32" eb="36">
      <t>トドウフケン</t>
    </rPh>
    <rPh sb="39" eb="40">
      <t>ケン</t>
    </rPh>
    <rPh sb="40" eb="42">
      <t>カクトク</t>
    </rPh>
    <rPh sb="42" eb="43">
      <t>シャ</t>
    </rPh>
    <phoneticPr fontId="1"/>
  </si>
  <si>
    <t>新</t>
    <rPh sb="0" eb="1">
      <t>シン</t>
    </rPh>
    <phoneticPr fontId="1"/>
  </si>
  <si>
    <t>休</t>
    <rPh sb="0" eb="1">
      <t>キュウ</t>
    </rPh>
    <phoneticPr fontId="1"/>
  </si>
  <si>
    <t>6月で退会</t>
    <rPh sb="1" eb="2">
      <t>ガツ</t>
    </rPh>
    <rPh sb="3" eb="5">
      <t>タイカイ</t>
    </rPh>
    <phoneticPr fontId="1"/>
  </si>
  <si>
    <t>休</t>
    <rPh sb="0" eb="1">
      <t>キュウ</t>
    </rPh>
    <phoneticPr fontId="1"/>
  </si>
  <si>
    <t>林　隆行</t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</si>
  <si>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</si>
  <si>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</si>
  <si>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</si>
  <si>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</si>
  <si>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</si>
  <si>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</si>
  <si>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</si>
  <si>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</si>
  <si>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</si>
  <si>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</si>
  <si>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</si>
  <si>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</si>
  <si>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</si>
  <si>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</si>
  <si>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</si>
  <si>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r>
      <t xml:space="preserve">最新
</t>
    </r>
    <r>
      <rPr>
        <sz val="26"/>
        <color theme="1"/>
        <rFont val="HGP明朝E"/>
        <family val="1"/>
        <charset val="128"/>
      </rPr>
      <t xml:space="preserve">RANK
</t>
    </r>
    <r>
      <rPr>
        <sz val="18"/>
        <color theme="1"/>
        <rFont val="HGP明朝E"/>
        <family val="1"/>
        <charset val="128"/>
      </rPr>
      <t>（名  前）</t>
    </r>
    <rPh sb="0" eb="2">
      <t>サイシン</t>
    </rPh>
    <rPh sb="9" eb="10">
      <t>メイ</t>
    </rPh>
    <rPh sb="12" eb="13">
      <t>マエ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</si>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</sst>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5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9" fontId="3" fillId="2" borderId="56" xfId="0" applyNumberFormat="1" applyFont="1" applyFill="1" applyBorder="1" applyAlignment="1">
      <alignment horizontal="center" vertical="center"/>
    </xf>
    <xf numFmtId="9" fontId="3" fillId="2" borderId="5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topLeftCell="A10" zoomScaleNormal="100" workbookViewId="0">
      <selection activeCell="J18" sqref="J18"/>
    </sheetView>
  </sheetViews>
  <sheetFormatPr defaultColWidth="8.88671875" defaultRowHeight="13.2" customHeight="1"/>
  <cols>
    <col min="1" max="1" width="1.109375" style="44" customWidth="1"/>
    <col min="2" max="2" width="8.88671875" style="44"/>
    <col min="3" max="3" width="4.77734375" style="44" bestFit="1" customWidth="1"/>
    <col min="4" max="4" width="5.21875" style="44" bestFit="1" customWidth="1"/>
    <col min="5" max="5" width="3" style="44" bestFit="1" customWidth="1"/>
    <col min="6" max="6" width="3" style="44" customWidth="1"/>
    <col min="7" max="7" width="4.33203125" style="44" bestFit="1" customWidth="1"/>
    <col min="8" max="8" width="4.21875" style="44" bestFit="1" customWidth="1"/>
    <col min="9" max="9" width="4.21875" style="44" customWidth="1"/>
    <col min="10" max="10" width="5.21875" style="44" bestFit="1" customWidth="1"/>
    <col min="11" max="11" width="5.44140625" style="44" bestFit="1" customWidth="1"/>
    <col min="12" max="12" width="4.6640625" style="44" bestFit="1" customWidth="1"/>
    <col min="13" max="13" width="2.21875" style="44" customWidth="1"/>
    <col min="14" max="14" width="8.88671875" style="44"/>
    <col min="15" max="15" width="4.77734375" style="44" bestFit="1" customWidth="1"/>
    <col min="16" max="16" width="5.21875" style="44" bestFit="1" customWidth="1"/>
    <col min="17" max="18" width="3" style="44" bestFit="1" customWidth="1"/>
    <col min="19" max="19" width="4.33203125" style="44" bestFit="1" customWidth="1"/>
    <col min="20" max="21" width="4.21875" style="44" bestFit="1" customWidth="1"/>
    <col min="22" max="22" width="5.21875" style="44" bestFit="1" customWidth="1"/>
    <col min="23" max="23" width="5.44140625" style="44" bestFit="1" customWidth="1"/>
    <col min="24" max="24" width="4.6640625" style="44" bestFit="1" customWidth="1"/>
    <col min="25" max="25" width="2.21875" style="44" customWidth="1"/>
    <col min="26" max="26" width="8.88671875" style="44"/>
    <col min="27" max="27" width="4.77734375" style="44" bestFit="1" customWidth="1"/>
    <col min="28" max="28" width="5.21875" style="44" bestFit="1" customWidth="1"/>
    <col min="29" max="30" width="3" style="44" bestFit="1" customWidth="1"/>
    <col min="31" max="31" width="4.33203125" style="44" bestFit="1" customWidth="1"/>
    <col min="32" max="33" width="4.21875" style="44" bestFit="1" customWidth="1"/>
    <col min="34" max="34" width="5.21875" style="44" bestFit="1" customWidth="1"/>
    <col min="35" max="35" width="5.44140625" style="44" bestFit="1" customWidth="1"/>
    <col min="36" max="36" width="4.6640625" style="44" bestFit="1" customWidth="1"/>
    <col min="37" max="37" width="2.21875" style="44" customWidth="1"/>
    <col min="38" max="38" width="8.88671875" style="44"/>
    <col min="39" max="39" width="4.77734375" style="44" bestFit="1" customWidth="1"/>
    <col min="40" max="40" width="5.21875" style="44" bestFit="1" customWidth="1"/>
    <col min="41" max="42" width="3" style="44" bestFit="1" customWidth="1"/>
    <col min="43" max="43" width="4.33203125" style="44" bestFit="1" customWidth="1"/>
    <col min="44" max="45" width="4.21875" style="44" bestFit="1" customWidth="1"/>
    <col min="46" max="46" width="5.21875" style="44" bestFit="1" customWidth="1"/>
    <col min="47" max="47" width="5.44140625" style="44" bestFit="1" customWidth="1"/>
    <col min="48" max="48" width="4.6640625" style="44" bestFit="1" customWidth="1"/>
    <col min="49" max="49" width="2.21875" style="44" customWidth="1"/>
    <col min="50" max="50" width="8.88671875" style="44"/>
    <col min="51" max="52" width="6.6640625" style="44" customWidth="1"/>
    <col min="53" max="53" width="7.77734375" style="44" customWidth="1"/>
    <col min="54" max="16384" width="8.88671875" style="44"/>
  </cols>
  <sheetData>
    <row r="1" spans="2:53" ht="13.2" customHeight="1" thickBot="1"/>
    <row r="2" spans="2:53" ht="13.2" customHeight="1" thickBot="1">
      <c r="B2" s="152"/>
      <c r="C2" s="45" t="s">
        <v>9</v>
      </c>
      <c r="D2" s="148" t="s">
        <v>64</v>
      </c>
      <c r="E2" s="149"/>
      <c r="F2" s="149"/>
      <c r="G2" s="149"/>
      <c r="H2" s="150"/>
      <c r="I2" s="148" t="s">
        <v>10</v>
      </c>
      <c r="J2" s="151"/>
      <c r="K2" s="154">
        <v>41650</v>
      </c>
      <c r="L2" s="155"/>
      <c r="N2" s="152"/>
      <c r="O2" s="45" t="s">
        <v>9</v>
      </c>
      <c r="P2" s="148" t="s">
        <v>65</v>
      </c>
      <c r="Q2" s="149"/>
      <c r="R2" s="149"/>
      <c r="S2" s="149"/>
      <c r="T2" s="149"/>
      <c r="U2" s="148" t="s">
        <v>10</v>
      </c>
      <c r="V2" s="151"/>
      <c r="W2" s="154">
        <v>41706</v>
      </c>
      <c r="X2" s="155"/>
      <c r="Z2" s="152"/>
      <c r="AA2" s="45" t="s">
        <v>9</v>
      </c>
      <c r="AB2" s="148" t="s">
        <v>64</v>
      </c>
      <c r="AC2" s="149"/>
      <c r="AD2" s="149"/>
      <c r="AE2" s="149"/>
      <c r="AF2" s="149"/>
      <c r="AG2" s="148" t="s">
        <v>10</v>
      </c>
      <c r="AH2" s="151"/>
      <c r="AI2" s="154">
        <v>41734</v>
      </c>
      <c r="AJ2" s="155"/>
      <c r="AL2" s="152"/>
      <c r="AM2" s="45" t="s">
        <v>9</v>
      </c>
      <c r="AN2" s="148" t="s">
        <v>66</v>
      </c>
      <c r="AO2" s="149"/>
      <c r="AP2" s="149"/>
      <c r="AQ2" s="149"/>
      <c r="AR2" s="149"/>
      <c r="AS2" s="148" t="s">
        <v>10</v>
      </c>
      <c r="AT2" s="151"/>
      <c r="AU2" s="154">
        <v>41769</v>
      </c>
      <c r="AV2" s="155"/>
      <c r="AX2" s="152"/>
      <c r="AY2" s="164" t="s">
        <v>37</v>
      </c>
      <c r="AZ2" s="165"/>
      <c r="BA2" s="155"/>
    </row>
    <row r="3" spans="2:53" ht="13.2" customHeight="1" thickBot="1">
      <c r="B3" s="153"/>
      <c r="C3" s="46" t="s">
        <v>14</v>
      </c>
      <c r="D3" s="47" t="s">
        <v>5</v>
      </c>
      <c r="E3" s="48" t="s">
        <v>28</v>
      </c>
      <c r="F3" s="49" t="s">
        <v>29</v>
      </c>
      <c r="G3" s="50" t="s">
        <v>8</v>
      </c>
      <c r="H3" s="50" t="s">
        <v>12</v>
      </c>
      <c r="I3" s="51" t="s">
        <v>13</v>
      </c>
      <c r="J3" s="52" t="s">
        <v>6</v>
      </c>
      <c r="K3" s="53" t="s">
        <v>3</v>
      </c>
      <c r="L3" s="54" t="s">
        <v>7</v>
      </c>
      <c r="N3" s="153"/>
      <c r="O3" s="46" t="s">
        <v>14</v>
      </c>
      <c r="P3" s="47" t="s">
        <v>5</v>
      </c>
      <c r="Q3" s="48" t="s">
        <v>28</v>
      </c>
      <c r="R3" s="49" t="s">
        <v>29</v>
      </c>
      <c r="S3" s="55" t="s">
        <v>8</v>
      </c>
      <c r="T3" s="56" t="s">
        <v>12</v>
      </c>
      <c r="U3" s="55" t="s">
        <v>13</v>
      </c>
      <c r="V3" s="57" t="s">
        <v>6</v>
      </c>
      <c r="W3" s="53" t="s">
        <v>3</v>
      </c>
      <c r="X3" s="54" t="s">
        <v>7</v>
      </c>
      <c r="Z3" s="153"/>
      <c r="AA3" s="46" t="s">
        <v>14</v>
      </c>
      <c r="AB3" s="47" t="s">
        <v>5</v>
      </c>
      <c r="AC3" s="48" t="s">
        <v>28</v>
      </c>
      <c r="AD3" s="49" t="s">
        <v>29</v>
      </c>
      <c r="AE3" s="55" t="s">
        <v>8</v>
      </c>
      <c r="AF3" s="56" t="s">
        <v>12</v>
      </c>
      <c r="AG3" s="55" t="s">
        <v>13</v>
      </c>
      <c r="AH3" s="57" t="s">
        <v>6</v>
      </c>
      <c r="AI3" s="53" t="s">
        <v>3</v>
      </c>
      <c r="AJ3" s="54" t="s">
        <v>7</v>
      </c>
      <c r="AL3" s="153"/>
      <c r="AM3" s="46" t="s">
        <v>14</v>
      </c>
      <c r="AN3" s="47" t="s">
        <v>5</v>
      </c>
      <c r="AO3" s="48" t="s">
        <v>28</v>
      </c>
      <c r="AP3" s="49" t="s">
        <v>29</v>
      </c>
      <c r="AQ3" s="55" t="s">
        <v>8</v>
      </c>
      <c r="AR3" s="56" t="s">
        <v>12</v>
      </c>
      <c r="AS3" s="55" t="s">
        <v>13</v>
      </c>
      <c r="AT3" s="57" t="s">
        <v>6</v>
      </c>
      <c r="AU3" s="53" t="s">
        <v>3</v>
      </c>
      <c r="AV3" s="54" t="s">
        <v>7</v>
      </c>
      <c r="AX3" s="153"/>
      <c r="AY3" s="74" t="s">
        <v>39</v>
      </c>
      <c r="AZ3" s="75" t="s">
        <v>46</v>
      </c>
      <c r="BA3" s="59" t="s">
        <v>36</v>
      </c>
    </row>
    <row r="4" spans="2:53" ht="13.2" customHeight="1">
      <c r="B4" s="59" t="s">
        <v>97</v>
      </c>
      <c r="C4" s="59">
        <v>5</v>
      </c>
      <c r="D4" s="60">
        <v>20</v>
      </c>
      <c r="E4" s="61">
        <v>6</v>
      </c>
      <c r="F4" s="62">
        <v>2</v>
      </c>
      <c r="G4" s="61">
        <v>10</v>
      </c>
      <c r="H4" s="63"/>
      <c r="I4" s="64"/>
      <c r="J4" s="62">
        <v>10</v>
      </c>
      <c r="K4" s="62"/>
      <c r="L4" s="62"/>
      <c r="N4" s="59" t="s">
        <v>97</v>
      </c>
      <c r="O4" s="59">
        <v>1</v>
      </c>
      <c r="P4" s="60">
        <v>50</v>
      </c>
      <c r="Q4" s="61">
        <v>5</v>
      </c>
      <c r="R4" s="62">
        <v>1</v>
      </c>
      <c r="S4" s="59">
        <v>10</v>
      </c>
      <c r="T4" s="60"/>
      <c r="U4" s="59"/>
      <c r="V4" s="59">
        <v>10</v>
      </c>
      <c r="W4" s="62"/>
      <c r="X4" s="62"/>
      <c r="Z4" s="65" t="s">
        <v>97</v>
      </c>
      <c r="AA4" s="59">
        <v>4</v>
      </c>
      <c r="AB4" s="60">
        <v>25</v>
      </c>
      <c r="AC4" s="61">
        <v>5</v>
      </c>
      <c r="AD4" s="62">
        <v>3</v>
      </c>
      <c r="AE4" s="59">
        <v>10</v>
      </c>
      <c r="AF4" s="60"/>
      <c r="AG4" s="59">
        <v>2</v>
      </c>
      <c r="AH4" s="59">
        <v>10</v>
      </c>
      <c r="AI4" s="62"/>
      <c r="AJ4" s="62"/>
      <c r="AL4" s="65" t="s">
        <v>97</v>
      </c>
      <c r="AM4" s="59">
        <v>3</v>
      </c>
      <c r="AN4" s="60">
        <v>30</v>
      </c>
      <c r="AO4" s="61">
        <v>5</v>
      </c>
      <c r="AP4" s="62">
        <v>1</v>
      </c>
      <c r="AQ4" s="59">
        <v>10</v>
      </c>
      <c r="AR4" s="60"/>
      <c r="AS4" s="59"/>
      <c r="AT4" s="59">
        <v>10</v>
      </c>
      <c r="AU4" s="62"/>
      <c r="AV4" s="62"/>
      <c r="AX4" s="65" t="s">
        <v>97</v>
      </c>
      <c r="AY4" s="63">
        <f t="shared" ref="AY4:AY19" si="0">SUM(E4,Q4,AC4,AO4,E23,Q23,AC23,AO23)</f>
        <v>21</v>
      </c>
      <c r="AZ4" s="72">
        <f t="shared" ref="AZ4:AZ19" si="1">SUM(F4,R4,AD4,AP4,F23,R23,AD23,AP23)</f>
        <v>7</v>
      </c>
      <c r="BA4" s="79">
        <f>AY4/(AY4+AZ4)</f>
        <v>0.75</v>
      </c>
    </row>
    <row r="5" spans="2:53" ht="13.2" customHeight="1">
      <c r="B5" s="65" t="s">
        <v>98</v>
      </c>
      <c r="C5" s="67">
        <v>1</v>
      </c>
      <c r="D5" s="68">
        <v>50</v>
      </c>
      <c r="E5" s="66">
        <v>7</v>
      </c>
      <c r="F5" s="43">
        <v>1</v>
      </c>
      <c r="G5" s="66">
        <v>10</v>
      </c>
      <c r="H5" s="69">
        <v>5</v>
      </c>
      <c r="I5" s="42">
        <v>1</v>
      </c>
      <c r="J5" s="43">
        <v>10</v>
      </c>
      <c r="K5" s="43"/>
      <c r="L5" s="43"/>
      <c r="N5" s="65" t="s">
        <v>98</v>
      </c>
      <c r="O5" s="67">
        <v>5</v>
      </c>
      <c r="P5" s="68">
        <v>20</v>
      </c>
      <c r="Q5" s="66">
        <v>4</v>
      </c>
      <c r="R5" s="43">
        <v>2</v>
      </c>
      <c r="S5" s="67">
        <v>10</v>
      </c>
      <c r="T5" s="68"/>
      <c r="U5" s="67"/>
      <c r="V5" s="67">
        <v>10</v>
      </c>
      <c r="W5" s="43"/>
      <c r="X5" s="43"/>
      <c r="Z5" s="65" t="s">
        <v>98</v>
      </c>
      <c r="AA5" s="67">
        <v>1</v>
      </c>
      <c r="AB5" s="68">
        <v>50</v>
      </c>
      <c r="AC5" s="66">
        <v>7</v>
      </c>
      <c r="AD5" s="43">
        <v>1</v>
      </c>
      <c r="AE5" s="67">
        <v>10</v>
      </c>
      <c r="AF5" s="68"/>
      <c r="AG5" s="67">
        <v>1</v>
      </c>
      <c r="AH5" s="67">
        <v>10</v>
      </c>
      <c r="AI5" s="43"/>
      <c r="AJ5" s="43"/>
      <c r="AL5" s="65" t="s">
        <v>98</v>
      </c>
      <c r="AM5" s="67">
        <v>1</v>
      </c>
      <c r="AN5" s="68">
        <v>50</v>
      </c>
      <c r="AO5" s="66">
        <v>6</v>
      </c>
      <c r="AP5" s="43">
        <v>0</v>
      </c>
      <c r="AQ5" s="67">
        <v>15</v>
      </c>
      <c r="AR5" s="68"/>
      <c r="AS5" s="67">
        <v>1</v>
      </c>
      <c r="AT5" s="67">
        <v>10</v>
      </c>
      <c r="AU5" s="43"/>
      <c r="AV5" s="43"/>
      <c r="AX5" s="65" t="s">
        <v>98</v>
      </c>
      <c r="AY5" s="69">
        <f t="shared" si="0"/>
        <v>29</v>
      </c>
      <c r="AZ5" s="73">
        <f t="shared" si="1"/>
        <v>5</v>
      </c>
      <c r="BA5" s="79">
        <f t="shared" ref="BA5:BA18" si="2">AY5/(AY5+AZ5)</f>
        <v>0.8529411764705882</v>
      </c>
    </row>
    <row r="6" spans="2:53" ht="13.2" customHeight="1">
      <c r="B6" s="65" t="s">
        <v>99</v>
      </c>
      <c r="C6" s="67">
        <v>4</v>
      </c>
      <c r="D6" s="68">
        <v>25</v>
      </c>
      <c r="E6" s="66">
        <v>6</v>
      </c>
      <c r="F6" s="43">
        <v>2</v>
      </c>
      <c r="G6" s="66">
        <v>10</v>
      </c>
      <c r="H6" s="69"/>
      <c r="I6" s="42">
        <v>1</v>
      </c>
      <c r="J6" s="43">
        <v>10</v>
      </c>
      <c r="K6" s="43"/>
      <c r="L6" s="43"/>
      <c r="N6" s="65" t="s">
        <v>99</v>
      </c>
      <c r="O6" s="67">
        <v>2</v>
      </c>
      <c r="P6" s="68">
        <v>40</v>
      </c>
      <c r="Q6" s="66">
        <v>5</v>
      </c>
      <c r="R6" s="43">
        <v>1</v>
      </c>
      <c r="S6" s="67">
        <v>10</v>
      </c>
      <c r="T6" s="68"/>
      <c r="U6" s="67"/>
      <c r="V6" s="67">
        <v>10</v>
      </c>
      <c r="W6" s="43"/>
      <c r="X6" s="43"/>
      <c r="Z6" s="65" t="s">
        <v>99</v>
      </c>
      <c r="AA6" s="67">
        <v>8</v>
      </c>
      <c r="AB6" s="68">
        <v>8</v>
      </c>
      <c r="AC6" s="66">
        <v>4</v>
      </c>
      <c r="AD6" s="43">
        <v>4</v>
      </c>
      <c r="AE6" s="67"/>
      <c r="AF6" s="68"/>
      <c r="AG6" s="67">
        <v>2</v>
      </c>
      <c r="AH6" s="67">
        <v>10</v>
      </c>
      <c r="AI6" s="43"/>
      <c r="AJ6" s="43"/>
      <c r="AL6" s="65" t="s">
        <v>99</v>
      </c>
      <c r="AM6" s="67">
        <v>5</v>
      </c>
      <c r="AN6" s="68">
        <v>20</v>
      </c>
      <c r="AO6" s="66">
        <v>4</v>
      </c>
      <c r="AP6" s="43">
        <v>2</v>
      </c>
      <c r="AQ6" s="67">
        <v>10</v>
      </c>
      <c r="AR6" s="68"/>
      <c r="AS6" s="67"/>
      <c r="AT6" s="67">
        <v>10</v>
      </c>
      <c r="AU6" s="43"/>
      <c r="AV6" s="43"/>
      <c r="AX6" s="65" t="s">
        <v>99</v>
      </c>
      <c r="AY6" s="69">
        <f t="shared" si="0"/>
        <v>23</v>
      </c>
      <c r="AZ6" s="73">
        <f t="shared" si="1"/>
        <v>11</v>
      </c>
      <c r="BA6" s="79">
        <f t="shared" si="2"/>
        <v>0.67647058823529416</v>
      </c>
    </row>
    <row r="7" spans="2:53" ht="13.2" customHeight="1">
      <c r="B7" s="65" t="s">
        <v>100</v>
      </c>
      <c r="C7" s="67">
        <v>3</v>
      </c>
      <c r="D7" s="68">
        <v>30</v>
      </c>
      <c r="E7" s="66">
        <v>6</v>
      </c>
      <c r="F7" s="43">
        <v>2</v>
      </c>
      <c r="G7" s="66">
        <v>10</v>
      </c>
      <c r="H7" s="69"/>
      <c r="I7" s="42"/>
      <c r="J7" s="43">
        <v>10</v>
      </c>
      <c r="K7" s="43"/>
      <c r="L7" s="43"/>
      <c r="N7" s="65" t="s">
        <v>100</v>
      </c>
      <c r="O7" s="67">
        <v>6</v>
      </c>
      <c r="P7" s="68">
        <v>15</v>
      </c>
      <c r="Q7" s="66">
        <v>4</v>
      </c>
      <c r="R7" s="43">
        <v>2</v>
      </c>
      <c r="S7" s="67">
        <v>10</v>
      </c>
      <c r="T7" s="68"/>
      <c r="U7" s="67"/>
      <c r="V7" s="67">
        <v>10</v>
      </c>
      <c r="W7" s="43"/>
      <c r="X7" s="43"/>
      <c r="Z7" s="65" t="s">
        <v>100</v>
      </c>
      <c r="AA7" s="67">
        <v>2</v>
      </c>
      <c r="AB7" s="68">
        <v>40</v>
      </c>
      <c r="AC7" s="66">
        <v>6</v>
      </c>
      <c r="AD7" s="43">
        <v>2</v>
      </c>
      <c r="AE7" s="67">
        <v>10</v>
      </c>
      <c r="AF7" s="68"/>
      <c r="AG7" s="67"/>
      <c r="AH7" s="67">
        <v>10</v>
      </c>
      <c r="AI7" s="43"/>
      <c r="AJ7" s="43"/>
      <c r="AL7" s="65" t="s">
        <v>100</v>
      </c>
      <c r="AM7" s="67">
        <v>2</v>
      </c>
      <c r="AN7" s="68">
        <v>40</v>
      </c>
      <c r="AO7" s="66">
        <v>5</v>
      </c>
      <c r="AP7" s="43">
        <v>1</v>
      </c>
      <c r="AQ7" s="67">
        <v>10</v>
      </c>
      <c r="AR7" s="68"/>
      <c r="AS7" s="67">
        <v>2</v>
      </c>
      <c r="AT7" s="67">
        <v>10</v>
      </c>
      <c r="AU7" s="43"/>
      <c r="AV7" s="43"/>
      <c r="AX7" s="65" t="s">
        <v>100</v>
      </c>
      <c r="AY7" s="69">
        <f t="shared" si="0"/>
        <v>26</v>
      </c>
      <c r="AZ7" s="73">
        <f t="shared" si="1"/>
        <v>8</v>
      </c>
      <c r="BA7" s="79">
        <f t="shared" si="2"/>
        <v>0.76470588235294112</v>
      </c>
    </row>
    <row r="8" spans="2:53" ht="13.2" customHeight="1">
      <c r="B8" s="65" t="s">
        <v>101</v>
      </c>
      <c r="C8" s="67">
        <v>2</v>
      </c>
      <c r="D8" s="68">
        <v>40</v>
      </c>
      <c r="E8" s="66">
        <v>5</v>
      </c>
      <c r="F8" s="43">
        <v>3</v>
      </c>
      <c r="G8" s="66">
        <v>10</v>
      </c>
      <c r="H8" s="69"/>
      <c r="I8" s="42">
        <v>1</v>
      </c>
      <c r="J8" s="43">
        <v>10</v>
      </c>
      <c r="K8" s="43"/>
      <c r="L8" s="43"/>
      <c r="N8" s="65" t="s">
        <v>101</v>
      </c>
      <c r="O8" s="67">
        <v>4</v>
      </c>
      <c r="P8" s="68">
        <v>25</v>
      </c>
      <c r="Q8" s="66">
        <v>5</v>
      </c>
      <c r="R8" s="43">
        <v>1</v>
      </c>
      <c r="S8" s="67">
        <v>10</v>
      </c>
      <c r="T8" s="68">
        <v>5</v>
      </c>
      <c r="U8" s="67">
        <v>1</v>
      </c>
      <c r="V8" s="67">
        <v>10</v>
      </c>
      <c r="W8" s="43"/>
      <c r="X8" s="43"/>
      <c r="Z8" s="65" t="s">
        <v>101</v>
      </c>
      <c r="AA8" s="67">
        <v>6</v>
      </c>
      <c r="AB8" s="68">
        <v>15</v>
      </c>
      <c r="AC8" s="66">
        <v>5</v>
      </c>
      <c r="AD8" s="43">
        <v>3</v>
      </c>
      <c r="AE8" s="67">
        <v>10</v>
      </c>
      <c r="AF8" s="68">
        <v>5</v>
      </c>
      <c r="AG8" s="67">
        <v>1</v>
      </c>
      <c r="AH8" s="67">
        <v>10</v>
      </c>
      <c r="AI8" s="43"/>
      <c r="AJ8" s="43"/>
      <c r="AL8" s="65" t="s">
        <v>101</v>
      </c>
      <c r="AM8" s="67">
        <v>8</v>
      </c>
      <c r="AN8" s="68">
        <v>8</v>
      </c>
      <c r="AO8" s="66">
        <v>2</v>
      </c>
      <c r="AP8" s="43">
        <v>4</v>
      </c>
      <c r="AQ8" s="67">
        <v>-3</v>
      </c>
      <c r="AR8" s="68"/>
      <c r="AS8" s="67"/>
      <c r="AT8" s="67">
        <v>10</v>
      </c>
      <c r="AU8" s="43"/>
      <c r="AV8" s="43"/>
      <c r="AX8" s="65" t="s">
        <v>101</v>
      </c>
      <c r="AY8" s="69">
        <f t="shared" si="0"/>
        <v>21</v>
      </c>
      <c r="AZ8" s="73">
        <f t="shared" si="1"/>
        <v>13</v>
      </c>
      <c r="BA8" s="79">
        <f t="shared" si="2"/>
        <v>0.61764705882352944</v>
      </c>
    </row>
    <row r="9" spans="2:53" ht="13.2" customHeight="1">
      <c r="B9" s="65" t="s">
        <v>102</v>
      </c>
      <c r="C9" s="67">
        <v>6</v>
      </c>
      <c r="D9" s="68">
        <v>15</v>
      </c>
      <c r="E9" s="66">
        <v>4</v>
      </c>
      <c r="F9" s="43">
        <v>4</v>
      </c>
      <c r="G9" s="66"/>
      <c r="H9" s="69"/>
      <c r="I9" s="42"/>
      <c r="J9" s="43">
        <v>10</v>
      </c>
      <c r="K9" s="43"/>
      <c r="L9" s="43"/>
      <c r="N9" s="65" t="s">
        <v>102</v>
      </c>
      <c r="O9" s="67" t="s">
        <v>76</v>
      </c>
      <c r="P9" s="68"/>
      <c r="Q9" s="66"/>
      <c r="R9" s="43"/>
      <c r="S9" s="67"/>
      <c r="T9" s="68"/>
      <c r="U9" s="67"/>
      <c r="V9" s="67"/>
      <c r="W9" s="43"/>
      <c r="X9" s="43"/>
      <c r="Z9" s="65" t="s">
        <v>102</v>
      </c>
      <c r="AA9" s="67">
        <v>9</v>
      </c>
      <c r="AB9" s="68">
        <v>6</v>
      </c>
      <c r="AC9" s="66">
        <v>4</v>
      </c>
      <c r="AD9" s="43">
        <v>4</v>
      </c>
      <c r="AE9" s="67"/>
      <c r="AF9" s="68"/>
      <c r="AG9" s="67"/>
      <c r="AH9" s="67">
        <v>10</v>
      </c>
      <c r="AI9" s="43"/>
      <c r="AJ9" s="43"/>
      <c r="AL9" s="65" t="s">
        <v>102</v>
      </c>
      <c r="AM9" s="67">
        <v>13</v>
      </c>
      <c r="AN9" s="68">
        <v>-2</v>
      </c>
      <c r="AO9" s="66">
        <v>0</v>
      </c>
      <c r="AP9" s="43">
        <v>6</v>
      </c>
      <c r="AQ9" s="67">
        <v>-5</v>
      </c>
      <c r="AR9" s="68"/>
      <c r="AS9" s="67"/>
      <c r="AT9" s="67">
        <v>10</v>
      </c>
      <c r="AU9" s="43"/>
      <c r="AV9" s="43"/>
      <c r="AX9" s="65" t="s">
        <v>102</v>
      </c>
      <c r="AY9" s="69">
        <f t="shared" si="0"/>
        <v>11</v>
      </c>
      <c r="AZ9" s="73">
        <f t="shared" si="1"/>
        <v>17</v>
      </c>
      <c r="BA9" s="79">
        <f t="shared" si="2"/>
        <v>0.39285714285714285</v>
      </c>
    </row>
    <row r="10" spans="2:53" ht="13.2" customHeight="1">
      <c r="B10" s="65" t="s">
        <v>103</v>
      </c>
      <c r="C10" s="67">
        <v>7</v>
      </c>
      <c r="D10" s="68">
        <v>10</v>
      </c>
      <c r="E10" s="66">
        <v>5</v>
      </c>
      <c r="F10" s="43">
        <v>3</v>
      </c>
      <c r="G10" s="66">
        <v>10</v>
      </c>
      <c r="H10" s="69"/>
      <c r="I10" s="42">
        <v>1</v>
      </c>
      <c r="J10" s="43">
        <v>10</v>
      </c>
      <c r="K10" s="43"/>
      <c r="L10" s="43"/>
      <c r="N10" s="65" t="s">
        <v>103</v>
      </c>
      <c r="O10" s="67">
        <v>9</v>
      </c>
      <c r="P10" s="68">
        <v>6</v>
      </c>
      <c r="Q10" s="66">
        <v>2</v>
      </c>
      <c r="R10" s="43">
        <v>4</v>
      </c>
      <c r="S10" s="67">
        <v>-3</v>
      </c>
      <c r="T10" s="68"/>
      <c r="U10" s="67"/>
      <c r="V10" s="67">
        <v>10</v>
      </c>
      <c r="W10" s="43"/>
      <c r="X10" s="43"/>
      <c r="Z10" s="65" t="s">
        <v>103</v>
      </c>
      <c r="AA10" s="67">
        <v>3</v>
      </c>
      <c r="AB10" s="68">
        <v>30</v>
      </c>
      <c r="AC10" s="66">
        <v>6</v>
      </c>
      <c r="AD10" s="43">
        <v>2</v>
      </c>
      <c r="AE10" s="67">
        <v>10</v>
      </c>
      <c r="AF10" s="68"/>
      <c r="AG10" s="67">
        <v>2</v>
      </c>
      <c r="AH10" s="67">
        <v>10</v>
      </c>
      <c r="AI10" s="43"/>
      <c r="AJ10" s="43"/>
      <c r="AL10" s="65" t="s">
        <v>103</v>
      </c>
      <c r="AM10" s="67">
        <v>4</v>
      </c>
      <c r="AN10" s="68">
        <v>25</v>
      </c>
      <c r="AO10" s="66">
        <v>5</v>
      </c>
      <c r="AP10" s="43">
        <v>1</v>
      </c>
      <c r="AQ10" s="67">
        <v>10</v>
      </c>
      <c r="AR10" s="68"/>
      <c r="AS10" s="67">
        <v>1</v>
      </c>
      <c r="AT10" s="67">
        <v>10</v>
      </c>
      <c r="AU10" s="43"/>
      <c r="AV10" s="43"/>
      <c r="AX10" s="65" t="s">
        <v>103</v>
      </c>
      <c r="AY10" s="69">
        <f t="shared" si="0"/>
        <v>18</v>
      </c>
      <c r="AZ10" s="73">
        <f t="shared" si="1"/>
        <v>10</v>
      </c>
      <c r="BA10" s="79">
        <f t="shared" si="2"/>
        <v>0.6428571428571429</v>
      </c>
    </row>
    <row r="11" spans="2:53" ht="13.2" customHeight="1">
      <c r="B11" s="65" t="s">
        <v>104</v>
      </c>
      <c r="C11" s="67">
        <v>14</v>
      </c>
      <c r="D11" s="68">
        <v>-4</v>
      </c>
      <c r="E11" s="66">
        <v>2</v>
      </c>
      <c r="F11" s="43">
        <v>6</v>
      </c>
      <c r="G11" s="66">
        <v>-3</v>
      </c>
      <c r="H11" s="69"/>
      <c r="I11" s="42"/>
      <c r="J11" s="43">
        <v>10</v>
      </c>
      <c r="K11" s="43"/>
      <c r="L11" s="43"/>
      <c r="N11" s="65" t="s">
        <v>104</v>
      </c>
      <c r="O11" s="67">
        <v>8</v>
      </c>
      <c r="P11" s="68">
        <v>8</v>
      </c>
      <c r="Q11" s="66">
        <v>3</v>
      </c>
      <c r="R11" s="43">
        <v>3</v>
      </c>
      <c r="S11" s="67"/>
      <c r="T11" s="68"/>
      <c r="U11" s="67"/>
      <c r="V11" s="67">
        <v>10</v>
      </c>
      <c r="W11" s="43"/>
      <c r="X11" s="43"/>
      <c r="Z11" s="65" t="s">
        <v>104</v>
      </c>
      <c r="AA11" s="67">
        <v>10</v>
      </c>
      <c r="AB11" s="68">
        <v>4</v>
      </c>
      <c r="AC11" s="66">
        <v>3</v>
      </c>
      <c r="AD11" s="43">
        <v>5</v>
      </c>
      <c r="AE11" s="67">
        <v>-3</v>
      </c>
      <c r="AF11" s="68"/>
      <c r="AG11" s="67"/>
      <c r="AH11" s="67">
        <v>10</v>
      </c>
      <c r="AI11" s="43"/>
      <c r="AJ11" s="43"/>
      <c r="AL11" s="65" t="s">
        <v>104</v>
      </c>
      <c r="AM11" s="67">
        <v>6</v>
      </c>
      <c r="AN11" s="68">
        <v>15</v>
      </c>
      <c r="AO11" s="66">
        <v>4</v>
      </c>
      <c r="AP11" s="43">
        <v>2</v>
      </c>
      <c r="AQ11" s="67">
        <v>10</v>
      </c>
      <c r="AR11" s="68"/>
      <c r="AS11" s="67"/>
      <c r="AT11" s="67">
        <v>10</v>
      </c>
      <c r="AU11" s="43"/>
      <c r="AV11" s="43"/>
      <c r="AX11" s="65" t="s">
        <v>104</v>
      </c>
      <c r="AY11" s="69">
        <f t="shared" si="0"/>
        <v>16</v>
      </c>
      <c r="AZ11" s="73">
        <f t="shared" si="1"/>
        <v>18</v>
      </c>
      <c r="BA11" s="79">
        <f t="shared" si="2"/>
        <v>0.47058823529411764</v>
      </c>
    </row>
    <row r="12" spans="2:53" ht="13.2" customHeight="1">
      <c r="B12" s="65" t="s">
        <v>105</v>
      </c>
      <c r="C12" s="67">
        <v>15</v>
      </c>
      <c r="D12" s="68">
        <v>-6</v>
      </c>
      <c r="E12" s="66">
        <v>2</v>
      </c>
      <c r="F12" s="43">
        <v>6</v>
      </c>
      <c r="G12" s="66">
        <v>-3</v>
      </c>
      <c r="H12" s="69"/>
      <c r="I12" s="42"/>
      <c r="J12" s="43">
        <v>10</v>
      </c>
      <c r="K12" s="43"/>
      <c r="L12" s="43"/>
      <c r="N12" s="65" t="s">
        <v>105</v>
      </c>
      <c r="O12" s="67">
        <v>11</v>
      </c>
      <c r="P12" s="68">
        <v>2</v>
      </c>
      <c r="Q12" s="66">
        <v>1</v>
      </c>
      <c r="R12" s="43">
        <v>5</v>
      </c>
      <c r="S12" s="67">
        <v>-3</v>
      </c>
      <c r="T12" s="68"/>
      <c r="U12" s="67"/>
      <c r="V12" s="67">
        <v>10</v>
      </c>
      <c r="W12" s="43"/>
      <c r="X12" s="43"/>
      <c r="Z12" s="65" t="s">
        <v>105</v>
      </c>
      <c r="AA12" s="67">
        <v>14</v>
      </c>
      <c r="AB12" s="68">
        <v>-4</v>
      </c>
      <c r="AC12" s="66">
        <v>2</v>
      </c>
      <c r="AD12" s="43">
        <v>6</v>
      </c>
      <c r="AE12" s="67">
        <v>-3</v>
      </c>
      <c r="AF12" s="68"/>
      <c r="AG12" s="67"/>
      <c r="AH12" s="67">
        <v>10</v>
      </c>
      <c r="AI12" s="43"/>
      <c r="AJ12" s="43"/>
      <c r="AL12" s="65" t="s">
        <v>105</v>
      </c>
      <c r="AM12" s="67">
        <v>12</v>
      </c>
      <c r="AN12" s="68">
        <v>0</v>
      </c>
      <c r="AO12" s="66">
        <v>1</v>
      </c>
      <c r="AP12" s="43">
        <v>5</v>
      </c>
      <c r="AQ12" s="67">
        <v>-3</v>
      </c>
      <c r="AR12" s="68"/>
      <c r="AS12" s="67"/>
      <c r="AT12" s="67">
        <v>10</v>
      </c>
      <c r="AU12" s="43"/>
      <c r="AV12" s="43"/>
      <c r="AX12" s="65" t="s">
        <v>105</v>
      </c>
      <c r="AY12" s="69">
        <f t="shared" si="0"/>
        <v>7</v>
      </c>
      <c r="AZ12" s="73">
        <f t="shared" si="1"/>
        <v>27</v>
      </c>
      <c r="BA12" s="79">
        <f t="shared" si="2"/>
        <v>0.20588235294117646</v>
      </c>
    </row>
    <row r="13" spans="2:53" ht="13.2" customHeight="1">
      <c r="B13" s="65" t="s">
        <v>106</v>
      </c>
      <c r="C13" s="67">
        <v>13</v>
      </c>
      <c r="D13" s="68">
        <v>-2</v>
      </c>
      <c r="E13" s="66">
        <v>3</v>
      </c>
      <c r="F13" s="43">
        <v>5</v>
      </c>
      <c r="G13" s="66">
        <v>-3</v>
      </c>
      <c r="H13" s="69"/>
      <c r="I13" s="42"/>
      <c r="J13" s="43">
        <v>10</v>
      </c>
      <c r="K13" s="43"/>
      <c r="L13" s="43"/>
      <c r="N13" s="65" t="s">
        <v>106</v>
      </c>
      <c r="O13" s="67" t="s">
        <v>77</v>
      </c>
      <c r="P13" s="68"/>
      <c r="Q13" s="66"/>
      <c r="R13" s="43"/>
      <c r="S13" s="67"/>
      <c r="T13" s="68"/>
      <c r="U13" s="67"/>
      <c r="V13" s="67"/>
      <c r="W13" s="43"/>
      <c r="X13" s="43"/>
      <c r="Z13" s="65" t="s">
        <v>106</v>
      </c>
      <c r="AA13" s="67">
        <v>5</v>
      </c>
      <c r="AB13" s="68">
        <v>20</v>
      </c>
      <c r="AC13" s="66">
        <v>5</v>
      </c>
      <c r="AD13" s="43">
        <v>3</v>
      </c>
      <c r="AE13" s="67">
        <v>10</v>
      </c>
      <c r="AF13" s="68"/>
      <c r="AG13" s="67"/>
      <c r="AH13" s="67">
        <v>10</v>
      </c>
      <c r="AI13" s="43"/>
      <c r="AJ13" s="43"/>
      <c r="AL13" s="65" t="s">
        <v>106</v>
      </c>
      <c r="AM13" s="67">
        <v>11</v>
      </c>
      <c r="AN13" s="68">
        <v>2</v>
      </c>
      <c r="AO13" s="66">
        <v>1</v>
      </c>
      <c r="AP13" s="43">
        <v>5</v>
      </c>
      <c r="AQ13" s="67">
        <v>-3</v>
      </c>
      <c r="AR13" s="68"/>
      <c r="AS13" s="67"/>
      <c r="AT13" s="67">
        <v>10</v>
      </c>
      <c r="AU13" s="43"/>
      <c r="AV13" s="43"/>
      <c r="AX13" s="65" t="s">
        <v>106</v>
      </c>
      <c r="AY13" s="69">
        <f t="shared" si="0"/>
        <v>13</v>
      </c>
      <c r="AZ13" s="73">
        <f t="shared" si="1"/>
        <v>15</v>
      </c>
      <c r="BA13" s="79">
        <f t="shared" si="2"/>
        <v>0.4642857142857143</v>
      </c>
    </row>
    <row r="14" spans="2:53" ht="13.2" customHeight="1">
      <c r="B14" s="65" t="s">
        <v>107</v>
      </c>
      <c r="C14" s="67">
        <v>12</v>
      </c>
      <c r="D14" s="68">
        <v>0</v>
      </c>
      <c r="E14" s="66">
        <v>2</v>
      </c>
      <c r="F14" s="43">
        <v>6</v>
      </c>
      <c r="G14" s="66">
        <v>-3</v>
      </c>
      <c r="H14" s="69"/>
      <c r="I14" s="42"/>
      <c r="J14" s="43">
        <v>10</v>
      </c>
      <c r="K14" s="43"/>
      <c r="L14" s="43"/>
      <c r="N14" s="65" t="s">
        <v>107</v>
      </c>
      <c r="O14" s="67">
        <v>3</v>
      </c>
      <c r="P14" s="68">
        <v>30</v>
      </c>
      <c r="Q14" s="66">
        <v>5</v>
      </c>
      <c r="R14" s="43">
        <v>1</v>
      </c>
      <c r="S14" s="67">
        <v>10</v>
      </c>
      <c r="T14" s="68"/>
      <c r="U14" s="67"/>
      <c r="V14" s="67">
        <v>10</v>
      </c>
      <c r="W14" s="43"/>
      <c r="X14" s="43"/>
      <c r="Z14" s="65" t="s">
        <v>107</v>
      </c>
      <c r="AA14" s="67">
        <v>12</v>
      </c>
      <c r="AB14" s="68">
        <v>0</v>
      </c>
      <c r="AC14" s="66">
        <v>3</v>
      </c>
      <c r="AD14" s="43">
        <v>5</v>
      </c>
      <c r="AE14" s="67">
        <v>-3</v>
      </c>
      <c r="AF14" s="68"/>
      <c r="AG14" s="67"/>
      <c r="AH14" s="67">
        <v>10</v>
      </c>
      <c r="AI14" s="43"/>
      <c r="AJ14" s="43"/>
      <c r="AL14" s="65" t="s">
        <v>107</v>
      </c>
      <c r="AM14" s="67" t="s">
        <v>94</v>
      </c>
      <c r="AN14" s="68"/>
      <c r="AO14" s="66"/>
      <c r="AP14" s="43"/>
      <c r="AQ14" s="67"/>
      <c r="AR14" s="68"/>
      <c r="AS14" s="67"/>
      <c r="AT14" s="67"/>
      <c r="AU14" s="43"/>
      <c r="AV14" s="43"/>
      <c r="AX14" s="65" t="s">
        <v>107</v>
      </c>
      <c r="AY14" s="69">
        <f t="shared" si="0"/>
        <v>12</v>
      </c>
      <c r="AZ14" s="73">
        <f t="shared" si="1"/>
        <v>16</v>
      </c>
      <c r="BA14" s="79">
        <f t="shared" si="2"/>
        <v>0.42857142857142855</v>
      </c>
    </row>
    <row r="15" spans="2:53" ht="13.2" customHeight="1">
      <c r="B15" s="65" t="s">
        <v>108</v>
      </c>
      <c r="C15" s="67">
        <v>9</v>
      </c>
      <c r="D15" s="68">
        <v>6</v>
      </c>
      <c r="E15" s="66">
        <v>5</v>
      </c>
      <c r="F15" s="43">
        <v>3</v>
      </c>
      <c r="G15" s="66">
        <v>10</v>
      </c>
      <c r="H15" s="69"/>
      <c r="I15" s="42"/>
      <c r="J15" s="43">
        <v>10</v>
      </c>
      <c r="K15" s="43"/>
      <c r="L15" s="43"/>
      <c r="N15" s="65" t="s">
        <v>108</v>
      </c>
      <c r="O15" s="67">
        <v>7</v>
      </c>
      <c r="P15" s="68">
        <v>10</v>
      </c>
      <c r="Q15" s="66">
        <v>3</v>
      </c>
      <c r="R15" s="43">
        <v>3</v>
      </c>
      <c r="S15" s="67"/>
      <c r="T15" s="68"/>
      <c r="U15" s="67">
        <v>1</v>
      </c>
      <c r="V15" s="67">
        <v>10</v>
      </c>
      <c r="W15" s="43"/>
      <c r="X15" s="43"/>
      <c r="Z15" s="65" t="s">
        <v>108</v>
      </c>
      <c r="AA15" s="67">
        <v>11</v>
      </c>
      <c r="AB15" s="68">
        <v>2</v>
      </c>
      <c r="AC15" s="66">
        <v>3</v>
      </c>
      <c r="AD15" s="43">
        <v>5</v>
      </c>
      <c r="AE15" s="67">
        <v>-3</v>
      </c>
      <c r="AF15" s="68"/>
      <c r="AG15" s="67"/>
      <c r="AH15" s="67">
        <v>10</v>
      </c>
      <c r="AI15" s="43">
        <v>-10</v>
      </c>
      <c r="AJ15" s="43" t="s">
        <v>79</v>
      </c>
      <c r="AL15" s="65" t="s">
        <v>108</v>
      </c>
      <c r="AM15" s="67" t="s">
        <v>94</v>
      </c>
      <c r="AN15" s="68"/>
      <c r="AO15" s="66"/>
      <c r="AP15" s="43"/>
      <c r="AQ15" s="67"/>
      <c r="AR15" s="68"/>
      <c r="AS15" s="67"/>
      <c r="AT15" s="67"/>
      <c r="AU15" s="43"/>
      <c r="AV15" s="43"/>
      <c r="AX15" s="65" t="s">
        <v>108</v>
      </c>
      <c r="AY15" s="69">
        <f t="shared" si="0"/>
        <v>11</v>
      </c>
      <c r="AZ15" s="73">
        <f t="shared" si="1"/>
        <v>11</v>
      </c>
      <c r="BA15" s="79">
        <f t="shared" si="2"/>
        <v>0.5</v>
      </c>
    </row>
    <row r="16" spans="2:53" ht="13.2" customHeight="1">
      <c r="B16" s="65" t="s">
        <v>109</v>
      </c>
      <c r="C16" s="67">
        <v>11</v>
      </c>
      <c r="D16" s="68">
        <v>2</v>
      </c>
      <c r="E16" s="66">
        <v>3</v>
      </c>
      <c r="F16" s="43">
        <v>5</v>
      </c>
      <c r="G16" s="66">
        <v>-3</v>
      </c>
      <c r="H16" s="69"/>
      <c r="I16" s="42"/>
      <c r="J16" s="43">
        <v>10</v>
      </c>
      <c r="K16" s="43"/>
      <c r="L16" s="43"/>
      <c r="N16" s="65" t="s">
        <v>109</v>
      </c>
      <c r="O16" s="67">
        <v>12</v>
      </c>
      <c r="P16" s="68">
        <v>0</v>
      </c>
      <c r="Q16" s="66">
        <v>1</v>
      </c>
      <c r="R16" s="43">
        <v>5</v>
      </c>
      <c r="S16" s="67">
        <v>-3</v>
      </c>
      <c r="T16" s="68"/>
      <c r="U16" s="67"/>
      <c r="V16" s="67">
        <v>10</v>
      </c>
      <c r="W16" s="43"/>
      <c r="X16" s="43"/>
      <c r="Z16" s="65" t="s">
        <v>109</v>
      </c>
      <c r="AA16" s="67">
        <v>15</v>
      </c>
      <c r="AB16" s="68">
        <v>-6</v>
      </c>
      <c r="AC16" s="66">
        <v>0</v>
      </c>
      <c r="AD16" s="43">
        <v>8</v>
      </c>
      <c r="AE16" s="67">
        <v>-5</v>
      </c>
      <c r="AF16" s="68"/>
      <c r="AG16" s="67"/>
      <c r="AH16" s="67">
        <v>10</v>
      </c>
      <c r="AI16" s="43"/>
      <c r="AJ16" s="43"/>
      <c r="AL16" s="65" t="s">
        <v>109</v>
      </c>
      <c r="AM16" s="67">
        <v>10</v>
      </c>
      <c r="AN16" s="68">
        <v>4</v>
      </c>
      <c r="AO16" s="66">
        <v>1</v>
      </c>
      <c r="AP16" s="43">
        <v>5</v>
      </c>
      <c r="AQ16" s="67">
        <v>-3</v>
      </c>
      <c r="AR16" s="68"/>
      <c r="AS16" s="67"/>
      <c r="AT16" s="67">
        <v>10</v>
      </c>
      <c r="AU16" s="43"/>
      <c r="AV16" s="43"/>
      <c r="AX16" s="65" t="s">
        <v>109</v>
      </c>
      <c r="AY16" s="69">
        <f t="shared" si="0"/>
        <v>7</v>
      </c>
      <c r="AZ16" s="73">
        <f t="shared" si="1"/>
        <v>27</v>
      </c>
      <c r="BA16" s="79">
        <f t="shared" si="2"/>
        <v>0.20588235294117646</v>
      </c>
    </row>
    <row r="17" spans="2:54" ht="13.2" customHeight="1">
      <c r="B17" s="65" t="s">
        <v>110</v>
      </c>
      <c r="C17" s="67">
        <v>16</v>
      </c>
      <c r="D17" s="68">
        <v>-8</v>
      </c>
      <c r="E17" s="66">
        <v>1</v>
      </c>
      <c r="F17" s="43">
        <v>7</v>
      </c>
      <c r="G17" s="66">
        <v>-3</v>
      </c>
      <c r="H17" s="69"/>
      <c r="I17" s="42"/>
      <c r="J17" s="43">
        <v>10</v>
      </c>
      <c r="K17" s="43"/>
      <c r="L17" s="43"/>
      <c r="N17" s="65" t="s">
        <v>110</v>
      </c>
      <c r="O17" s="67">
        <v>13</v>
      </c>
      <c r="P17" s="68">
        <v>-2</v>
      </c>
      <c r="Q17" s="66">
        <v>0</v>
      </c>
      <c r="R17" s="43">
        <v>6</v>
      </c>
      <c r="S17" s="67">
        <v>-5</v>
      </c>
      <c r="T17" s="68"/>
      <c r="U17" s="67"/>
      <c r="V17" s="67">
        <v>10</v>
      </c>
      <c r="W17" s="43"/>
      <c r="X17" s="43"/>
      <c r="Z17" s="65" t="s">
        <v>110</v>
      </c>
      <c r="AA17" s="67">
        <v>7</v>
      </c>
      <c r="AB17" s="68">
        <v>10</v>
      </c>
      <c r="AC17" s="66">
        <v>4</v>
      </c>
      <c r="AD17" s="43">
        <v>4</v>
      </c>
      <c r="AE17" s="67"/>
      <c r="AF17" s="68"/>
      <c r="AG17" s="67"/>
      <c r="AH17" s="67">
        <v>10</v>
      </c>
      <c r="AI17" s="43"/>
      <c r="AJ17" s="43"/>
      <c r="AL17" s="65" t="s">
        <v>110</v>
      </c>
      <c r="AM17" s="67" t="s">
        <v>94</v>
      </c>
      <c r="AN17" s="68"/>
      <c r="AO17" s="66"/>
      <c r="AP17" s="43"/>
      <c r="AQ17" s="67"/>
      <c r="AR17" s="68"/>
      <c r="AS17" s="67"/>
      <c r="AT17" s="67"/>
      <c r="AU17" s="43"/>
      <c r="AV17" s="43"/>
      <c r="AX17" s="65" t="s">
        <v>110</v>
      </c>
      <c r="AY17" s="69">
        <f t="shared" si="0"/>
        <v>5</v>
      </c>
      <c r="AZ17" s="73">
        <f t="shared" si="1"/>
        <v>23</v>
      </c>
      <c r="BA17" s="79">
        <f t="shared" si="2"/>
        <v>0.17857142857142858</v>
      </c>
    </row>
    <row r="18" spans="2:54" ht="13.2" customHeight="1">
      <c r="B18" s="65" t="s">
        <v>111</v>
      </c>
      <c r="C18" s="67"/>
      <c r="D18" s="68"/>
      <c r="E18" s="66"/>
      <c r="F18" s="43"/>
      <c r="G18" s="66"/>
      <c r="H18" s="69"/>
      <c r="I18" s="42"/>
      <c r="J18" s="43"/>
      <c r="K18" s="43"/>
      <c r="L18" s="43"/>
      <c r="N18" s="65" t="s">
        <v>111</v>
      </c>
      <c r="O18" s="67"/>
      <c r="P18" s="68"/>
      <c r="Q18" s="66"/>
      <c r="R18" s="43"/>
      <c r="S18" s="67"/>
      <c r="T18" s="68"/>
      <c r="U18" s="67"/>
      <c r="V18" s="67"/>
      <c r="W18" s="43"/>
      <c r="X18" s="43"/>
      <c r="Z18" s="65" t="s">
        <v>111</v>
      </c>
      <c r="AA18" s="67">
        <v>13</v>
      </c>
      <c r="AB18" s="68">
        <v>-2</v>
      </c>
      <c r="AC18" s="66">
        <v>3</v>
      </c>
      <c r="AD18" s="43">
        <v>5</v>
      </c>
      <c r="AE18" s="67">
        <v>-3</v>
      </c>
      <c r="AF18" s="68"/>
      <c r="AG18" s="67"/>
      <c r="AH18" s="67">
        <v>10</v>
      </c>
      <c r="AI18" s="43"/>
      <c r="AJ18" s="43"/>
      <c r="AL18" s="65" t="s">
        <v>111</v>
      </c>
      <c r="AM18" s="67">
        <v>9</v>
      </c>
      <c r="AN18" s="68">
        <v>6</v>
      </c>
      <c r="AO18" s="66">
        <v>2</v>
      </c>
      <c r="AP18" s="43">
        <v>4</v>
      </c>
      <c r="AQ18" s="67">
        <v>-3</v>
      </c>
      <c r="AR18" s="68"/>
      <c r="AS18" s="67"/>
      <c r="AT18" s="67">
        <v>10</v>
      </c>
      <c r="AU18" s="43"/>
      <c r="AV18" s="43"/>
      <c r="AX18" s="65" t="s">
        <v>111</v>
      </c>
      <c r="AY18" s="69">
        <f t="shared" si="0"/>
        <v>7</v>
      </c>
      <c r="AZ18" s="73">
        <f t="shared" si="1"/>
        <v>13</v>
      </c>
      <c r="BA18" s="79">
        <f t="shared" si="2"/>
        <v>0.35</v>
      </c>
    </row>
    <row r="19" spans="2:54" ht="13.2" customHeight="1" thickBot="1">
      <c r="B19" s="46" t="s">
        <v>112</v>
      </c>
      <c r="C19" s="46"/>
      <c r="D19" s="81"/>
      <c r="E19" s="70"/>
      <c r="F19" s="54"/>
      <c r="G19" s="70"/>
      <c r="H19" s="82"/>
      <c r="I19" s="83"/>
      <c r="J19" s="54"/>
      <c r="K19" s="54"/>
      <c r="L19" s="54"/>
      <c r="N19" s="46" t="s">
        <v>112</v>
      </c>
      <c r="O19" s="46"/>
      <c r="P19" s="81"/>
      <c r="Q19" s="70"/>
      <c r="R19" s="54"/>
      <c r="S19" s="46"/>
      <c r="T19" s="81"/>
      <c r="U19" s="46"/>
      <c r="V19" s="46"/>
      <c r="W19" s="54"/>
      <c r="X19" s="54"/>
      <c r="Z19" s="46" t="s">
        <v>112</v>
      </c>
      <c r="AA19" s="46" t="s">
        <v>81</v>
      </c>
      <c r="AB19" s="81"/>
      <c r="AC19" s="70"/>
      <c r="AD19" s="54"/>
      <c r="AE19" s="46"/>
      <c r="AF19" s="81"/>
      <c r="AG19" s="46"/>
      <c r="AH19" s="46"/>
      <c r="AI19" s="54"/>
      <c r="AJ19" s="54"/>
      <c r="AL19" s="46" t="s">
        <v>112</v>
      </c>
      <c r="AM19" s="46">
        <v>7</v>
      </c>
      <c r="AN19" s="81">
        <v>10</v>
      </c>
      <c r="AO19" s="70">
        <v>3</v>
      </c>
      <c r="AP19" s="54">
        <v>3</v>
      </c>
      <c r="AQ19" s="46"/>
      <c r="AR19" s="81">
        <v>5</v>
      </c>
      <c r="AS19" s="46">
        <v>1</v>
      </c>
      <c r="AT19" s="46">
        <v>10</v>
      </c>
      <c r="AU19" s="54"/>
      <c r="AV19" s="54"/>
      <c r="AX19" s="46" t="s">
        <v>112</v>
      </c>
      <c r="AY19" s="82">
        <f t="shared" si="0"/>
        <v>3</v>
      </c>
      <c r="AZ19" s="84">
        <f t="shared" si="1"/>
        <v>3</v>
      </c>
      <c r="BA19" s="85">
        <f t="shared" ref="BA19" si="3">AY19/(AY19+AZ19)</f>
        <v>0.5</v>
      </c>
    </row>
    <row r="20" spans="2:54" ht="13.2" customHeight="1" thickBot="1"/>
    <row r="21" spans="2:54" ht="13.2" customHeight="1" thickBot="1">
      <c r="B21" s="152"/>
      <c r="C21" s="45" t="s">
        <v>9</v>
      </c>
      <c r="D21" s="148" t="s">
        <v>67</v>
      </c>
      <c r="E21" s="149"/>
      <c r="F21" s="149"/>
      <c r="G21" s="149"/>
      <c r="H21" s="149"/>
      <c r="I21" s="148" t="s">
        <v>10</v>
      </c>
      <c r="J21" s="151"/>
      <c r="K21" s="154">
        <v>41888</v>
      </c>
      <c r="L21" s="155"/>
      <c r="N21" s="152"/>
      <c r="O21" s="45" t="s">
        <v>9</v>
      </c>
      <c r="P21" s="148" t="s">
        <v>65</v>
      </c>
      <c r="Q21" s="149"/>
      <c r="R21" s="149"/>
      <c r="S21" s="149"/>
      <c r="T21" s="149"/>
      <c r="U21" s="148" t="s">
        <v>10</v>
      </c>
      <c r="V21" s="151"/>
      <c r="W21" s="154">
        <v>41923</v>
      </c>
      <c r="X21" s="155"/>
      <c r="Z21" s="152"/>
      <c r="AA21" s="45" t="s">
        <v>9</v>
      </c>
      <c r="AB21" s="148" t="s">
        <v>64</v>
      </c>
      <c r="AC21" s="149"/>
      <c r="AD21" s="149"/>
      <c r="AE21" s="149"/>
      <c r="AF21" s="149"/>
      <c r="AG21" s="148" t="s">
        <v>10</v>
      </c>
      <c r="AH21" s="151"/>
      <c r="AI21" s="154">
        <v>41951</v>
      </c>
      <c r="AJ21" s="155"/>
      <c r="AL21" s="152"/>
      <c r="AM21" s="45" t="s">
        <v>9</v>
      </c>
      <c r="AN21" s="148" t="s">
        <v>65</v>
      </c>
      <c r="AO21" s="149"/>
      <c r="AP21" s="149"/>
      <c r="AQ21" s="149"/>
      <c r="AR21" s="149"/>
      <c r="AS21" s="148" t="s">
        <v>10</v>
      </c>
      <c r="AT21" s="151"/>
      <c r="AU21" s="154">
        <v>41979</v>
      </c>
      <c r="AV21" s="155"/>
      <c r="AX21" s="152"/>
      <c r="AY21" s="158" t="s">
        <v>51</v>
      </c>
      <c r="AZ21" s="162" t="s">
        <v>52</v>
      </c>
      <c r="BA21" s="160" t="s">
        <v>61</v>
      </c>
      <c r="BB21" s="156" t="s">
        <v>30</v>
      </c>
    </row>
    <row r="22" spans="2:54" ht="13.2" customHeight="1" thickBot="1">
      <c r="B22" s="153"/>
      <c r="C22" s="46" t="s">
        <v>14</v>
      </c>
      <c r="D22" s="47" t="s">
        <v>5</v>
      </c>
      <c r="E22" s="48" t="s">
        <v>28</v>
      </c>
      <c r="F22" s="49" t="s">
        <v>29</v>
      </c>
      <c r="G22" s="55" t="s">
        <v>8</v>
      </c>
      <c r="H22" s="56" t="s">
        <v>12</v>
      </c>
      <c r="I22" s="55" t="s">
        <v>13</v>
      </c>
      <c r="J22" s="57" t="s">
        <v>6</v>
      </c>
      <c r="K22" s="53" t="s">
        <v>3</v>
      </c>
      <c r="L22" s="54" t="s">
        <v>7</v>
      </c>
      <c r="N22" s="153"/>
      <c r="O22" s="46" t="s">
        <v>14</v>
      </c>
      <c r="P22" s="47" t="s">
        <v>5</v>
      </c>
      <c r="Q22" s="48" t="s">
        <v>28</v>
      </c>
      <c r="R22" s="49" t="s">
        <v>29</v>
      </c>
      <c r="S22" s="55" t="s">
        <v>8</v>
      </c>
      <c r="T22" s="56" t="s">
        <v>12</v>
      </c>
      <c r="U22" s="55" t="s">
        <v>13</v>
      </c>
      <c r="V22" s="57" t="s">
        <v>6</v>
      </c>
      <c r="W22" s="53" t="s">
        <v>3</v>
      </c>
      <c r="X22" s="54" t="s">
        <v>7</v>
      </c>
      <c r="Z22" s="153"/>
      <c r="AA22" s="46" t="s">
        <v>14</v>
      </c>
      <c r="AB22" s="47" t="s">
        <v>5</v>
      </c>
      <c r="AC22" s="48" t="s">
        <v>28</v>
      </c>
      <c r="AD22" s="49" t="s">
        <v>29</v>
      </c>
      <c r="AE22" s="55" t="s">
        <v>8</v>
      </c>
      <c r="AF22" s="56" t="s">
        <v>12</v>
      </c>
      <c r="AG22" s="55" t="s">
        <v>13</v>
      </c>
      <c r="AH22" s="57" t="s">
        <v>6</v>
      </c>
      <c r="AI22" s="53" t="s">
        <v>3</v>
      </c>
      <c r="AJ22" s="54" t="s">
        <v>7</v>
      </c>
      <c r="AL22" s="153"/>
      <c r="AM22" s="46" t="s">
        <v>14</v>
      </c>
      <c r="AN22" s="47" t="s">
        <v>5</v>
      </c>
      <c r="AO22" s="48" t="s">
        <v>28</v>
      </c>
      <c r="AP22" s="49" t="s">
        <v>29</v>
      </c>
      <c r="AQ22" s="55" t="s">
        <v>8</v>
      </c>
      <c r="AR22" s="56" t="s">
        <v>12</v>
      </c>
      <c r="AS22" s="55" t="s">
        <v>13</v>
      </c>
      <c r="AT22" s="57" t="s">
        <v>6</v>
      </c>
      <c r="AU22" s="53" t="s">
        <v>3</v>
      </c>
      <c r="AV22" s="54" t="s">
        <v>7</v>
      </c>
      <c r="AX22" s="153"/>
      <c r="AY22" s="159"/>
      <c r="AZ22" s="163"/>
      <c r="BA22" s="161"/>
      <c r="BB22" s="157"/>
    </row>
    <row r="23" spans="2:54" ht="13.2" customHeight="1">
      <c r="B23" s="59" t="s">
        <v>97</v>
      </c>
      <c r="C23" s="143"/>
      <c r="D23" s="144"/>
      <c r="E23" s="145"/>
      <c r="F23" s="146"/>
      <c r="G23" s="143"/>
      <c r="H23" s="144"/>
      <c r="I23" s="143"/>
      <c r="J23" s="143"/>
      <c r="K23" s="146"/>
      <c r="L23" s="146"/>
      <c r="N23" s="65" t="s">
        <v>97</v>
      </c>
      <c r="O23" s="143"/>
      <c r="P23" s="144"/>
      <c r="Q23" s="145"/>
      <c r="R23" s="146"/>
      <c r="S23" s="143"/>
      <c r="T23" s="144"/>
      <c r="U23" s="143"/>
      <c r="V23" s="143"/>
      <c r="W23" s="146"/>
      <c r="X23" s="146"/>
      <c r="Z23" s="65" t="s">
        <v>97</v>
      </c>
      <c r="AA23" s="143"/>
      <c r="AB23" s="144"/>
      <c r="AC23" s="145"/>
      <c r="AD23" s="146"/>
      <c r="AE23" s="143"/>
      <c r="AF23" s="144"/>
      <c r="AG23" s="143"/>
      <c r="AH23" s="143"/>
      <c r="AI23" s="146"/>
      <c r="AJ23" s="146"/>
      <c r="AL23" s="65" t="s">
        <v>97</v>
      </c>
      <c r="AM23" s="143"/>
      <c r="AN23" s="144"/>
      <c r="AO23" s="145"/>
      <c r="AP23" s="146"/>
      <c r="AQ23" s="143"/>
      <c r="AR23" s="144"/>
      <c r="AS23" s="143"/>
      <c r="AT23" s="143"/>
      <c r="AU23" s="146"/>
      <c r="AV23" s="146"/>
      <c r="AX23" s="65" t="s">
        <v>97</v>
      </c>
      <c r="AY23" s="58"/>
      <c r="AZ23" s="58">
        <v>20</v>
      </c>
      <c r="BA23" s="65"/>
      <c r="BB23" s="43">
        <f t="shared" ref="BB23:BB38" si="4">SUM(D4,G4,H4,I4,J4,K4,P4,S4,T4,U4,V4,W4,AB4,AE4,AF4,AG4,AH4,AI4,AN4,AQ4,AR4,AS4,AT4,AU4,D23,G23,H23,I23,J23,P23,S23,T23,U23,V23,AB23,AE23,AF23,AG23,AH23,AN23,AQ23,AR23,AS23,AT23,AU23,AI23,W23,K23,AY23:BA23)</f>
        <v>227</v>
      </c>
    </row>
    <row r="24" spans="2:54" ht="13.2" customHeight="1">
      <c r="B24" s="65" t="s">
        <v>98</v>
      </c>
      <c r="C24" s="67">
        <v>1</v>
      </c>
      <c r="D24" s="68">
        <v>50</v>
      </c>
      <c r="E24" s="66">
        <v>5</v>
      </c>
      <c r="F24" s="43">
        <v>1</v>
      </c>
      <c r="G24" s="67">
        <v>10</v>
      </c>
      <c r="H24" s="68">
        <v>5</v>
      </c>
      <c r="I24" s="67">
        <v>3</v>
      </c>
      <c r="J24" s="67">
        <v>10</v>
      </c>
      <c r="K24" s="43"/>
      <c r="L24" s="43"/>
      <c r="N24" s="65" t="s">
        <v>98</v>
      </c>
      <c r="O24" s="67"/>
      <c r="P24" s="68"/>
      <c r="Q24" s="66"/>
      <c r="R24" s="43"/>
      <c r="S24" s="67"/>
      <c r="T24" s="68"/>
      <c r="U24" s="67"/>
      <c r="V24" s="67"/>
      <c r="W24" s="43"/>
      <c r="X24" s="43"/>
      <c r="Z24" s="65" t="s">
        <v>98</v>
      </c>
      <c r="AA24" s="67"/>
      <c r="AB24" s="68"/>
      <c r="AC24" s="66"/>
      <c r="AD24" s="43"/>
      <c r="AE24" s="67"/>
      <c r="AF24" s="68"/>
      <c r="AG24" s="67"/>
      <c r="AH24" s="67"/>
      <c r="AI24" s="43"/>
      <c r="AJ24" s="43"/>
      <c r="AL24" s="65" t="s">
        <v>98</v>
      </c>
      <c r="AM24" s="67"/>
      <c r="AN24" s="68"/>
      <c r="AO24" s="66"/>
      <c r="AP24" s="43"/>
      <c r="AQ24" s="67"/>
      <c r="AR24" s="68"/>
      <c r="AS24" s="67"/>
      <c r="AT24" s="67"/>
      <c r="AU24" s="43"/>
      <c r="AV24" s="43"/>
      <c r="AX24" s="65" t="s">
        <v>98</v>
      </c>
      <c r="AY24" s="66">
        <v>10</v>
      </c>
      <c r="AZ24" s="66">
        <v>10</v>
      </c>
      <c r="BA24" s="67"/>
      <c r="BB24" s="43">
        <f t="shared" si="4"/>
        <v>361</v>
      </c>
    </row>
    <row r="25" spans="2:54" ht="13.2" customHeight="1">
      <c r="B25" s="65" t="s">
        <v>99</v>
      </c>
      <c r="C25" s="67">
        <v>4</v>
      </c>
      <c r="D25" s="68">
        <v>25</v>
      </c>
      <c r="E25" s="66">
        <v>4</v>
      </c>
      <c r="F25" s="43">
        <v>2</v>
      </c>
      <c r="G25" s="67">
        <v>10</v>
      </c>
      <c r="H25" s="68"/>
      <c r="I25" s="67"/>
      <c r="J25" s="67">
        <v>10</v>
      </c>
      <c r="K25" s="43"/>
      <c r="L25" s="43"/>
      <c r="N25" s="65" t="s">
        <v>99</v>
      </c>
      <c r="O25" s="67"/>
      <c r="P25" s="68"/>
      <c r="Q25" s="66"/>
      <c r="R25" s="43"/>
      <c r="S25" s="67"/>
      <c r="T25" s="68"/>
      <c r="U25" s="67"/>
      <c r="V25" s="67"/>
      <c r="W25" s="43"/>
      <c r="X25" s="43"/>
      <c r="Z25" s="65" t="s">
        <v>99</v>
      </c>
      <c r="AA25" s="67"/>
      <c r="AB25" s="68"/>
      <c r="AC25" s="66"/>
      <c r="AD25" s="43"/>
      <c r="AE25" s="67"/>
      <c r="AF25" s="68"/>
      <c r="AG25" s="67"/>
      <c r="AH25" s="67"/>
      <c r="AI25" s="43"/>
      <c r="AJ25" s="43"/>
      <c r="AL25" s="65" t="s">
        <v>99</v>
      </c>
      <c r="AM25" s="67"/>
      <c r="AN25" s="68"/>
      <c r="AO25" s="66"/>
      <c r="AP25" s="43"/>
      <c r="AQ25" s="67"/>
      <c r="AR25" s="68"/>
      <c r="AS25" s="67"/>
      <c r="AT25" s="67"/>
      <c r="AU25" s="43"/>
      <c r="AV25" s="43"/>
      <c r="AX25" s="65" t="s">
        <v>99</v>
      </c>
      <c r="AY25" s="66">
        <v>10</v>
      </c>
      <c r="AZ25" s="66">
        <v>20</v>
      </c>
      <c r="BA25" s="67"/>
      <c r="BB25" s="43">
        <f t="shared" si="4"/>
        <v>241</v>
      </c>
    </row>
    <row r="26" spans="2:54" ht="13.2" customHeight="1">
      <c r="B26" s="65" t="s">
        <v>100</v>
      </c>
      <c r="C26" s="67">
        <v>2</v>
      </c>
      <c r="D26" s="68">
        <v>40</v>
      </c>
      <c r="E26" s="66">
        <v>5</v>
      </c>
      <c r="F26" s="43">
        <v>1</v>
      </c>
      <c r="G26" s="67">
        <v>10</v>
      </c>
      <c r="H26" s="68"/>
      <c r="I26" s="67">
        <v>1</v>
      </c>
      <c r="J26" s="67">
        <v>10</v>
      </c>
      <c r="K26" s="43"/>
      <c r="L26" s="43"/>
      <c r="N26" s="65" t="s">
        <v>100</v>
      </c>
      <c r="O26" s="67"/>
      <c r="P26" s="68"/>
      <c r="Q26" s="66"/>
      <c r="R26" s="43"/>
      <c r="S26" s="67"/>
      <c r="T26" s="68"/>
      <c r="U26" s="67"/>
      <c r="V26" s="67"/>
      <c r="W26" s="43"/>
      <c r="X26" s="43"/>
      <c r="Z26" s="65" t="s">
        <v>100</v>
      </c>
      <c r="AA26" s="67"/>
      <c r="AB26" s="68"/>
      <c r="AC26" s="66"/>
      <c r="AD26" s="43"/>
      <c r="AE26" s="67"/>
      <c r="AF26" s="68"/>
      <c r="AG26" s="67"/>
      <c r="AH26" s="67"/>
      <c r="AI26" s="43"/>
      <c r="AJ26" s="43"/>
      <c r="AL26" s="65" t="s">
        <v>100</v>
      </c>
      <c r="AM26" s="67"/>
      <c r="AN26" s="68"/>
      <c r="AO26" s="66"/>
      <c r="AP26" s="43"/>
      <c r="AQ26" s="67"/>
      <c r="AR26" s="68"/>
      <c r="AS26" s="67"/>
      <c r="AT26" s="67"/>
      <c r="AU26" s="43"/>
      <c r="AV26" s="43"/>
      <c r="AX26" s="65" t="s">
        <v>100</v>
      </c>
      <c r="AY26" s="66">
        <v>10</v>
      </c>
      <c r="AZ26" s="66">
        <v>15</v>
      </c>
      <c r="BA26" s="67"/>
      <c r="BB26" s="43">
        <f t="shared" si="4"/>
        <v>293</v>
      </c>
    </row>
    <row r="27" spans="2:54" ht="13.2" customHeight="1">
      <c r="B27" s="65" t="s">
        <v>101</v>
      </c>
      <c r="C27" s="67">
        <v>5</v>
      </c>
      <c r="D27" s="68">
        <v>20</v>
      </c>
      <c r="E27" s="66">
        <v>4</v>
      </c>
      <c r="F27" s="43">
        <v>2</v>
      </c>
      <c r="G27" s="67">
        <v>10</v>
      </c>
      <c r="H27" s="68"/>
      <c r="I27" s="67">
        <v>1</v>
      </c>
      <c r="J27" s="67">
        <v>10</v>
      </c>
      <c r="K27" s="43"/>
      <c r="L27" s="43"/>
      <c r="N27" s="65" t="s">
        <v>101</v>
      </c>
      <c r="O27" s="67"/>
      <c r="P27" s="68"/>
      <c r="Q27" s="66"/>
      <c r="R27" s="43"/>
      <c r="S27" s="67"/>
      <c r="T27" s="68"/>
      <c r="U27" s="67"/>
      <c r="V27" s="67"/>
      <c r="W27" s="43"/>
      <c r="X27" s="43"/>
      <c r="Z27" s="65" t="s">
        <v>101</v>
      </c>
      <c r="AA27" s="67"/>
      <c r="AB27" s="68"/>
      <c r="AC27" s="66"/>
      <c r="AD27" s="43"/>
      <c r="AE27" s="67"/>
      <c r="AF27" s="68"/>
      <c r="AG27" s="67"/>
      <c r="AH27" s="67"/>
      <c r="AI27" s="43"/>
      <c r="AJ27" s="43"/>
      <c r="AL27" s="65" t="s">
        <v>101</v>
      </c>
      <c r="AM27" s="67"/>
      <c r="AN27" s="68"/>
      <c r="AO27" s="66"/>
      <c r="AP27" s="43"/>
      <c r="AQ27" s="67"/>
      <c r="AR27" s="68"/>
      <c r="AS27" s="67"/>
      <c r="AT27" s="67"/>
      <c r="AU27" s="43"/>
      <c r="AV27" s="43"/>
      <c r="AX27" s="65" t="s">
        <v>101</v>
      </c>
      <c r="AY27" s="66">
        <v>10</v>
      </c>
      <c r="AZ27" s="66">
        <v>15</v>
      </c>
      <c r="BA27" s="67"/>
      <c r="BB27" s="43">
        <f t="shared" si="4"/>
        <v>234</v>
      </c>
    </row>
    <row r="28" spans="2:54" ht="13.2" customHeight="1">
      <c r="B28" s="65" t="s">
        <v>102</v>
      </c>
      <c r="C28" s="67">
        <v>7</v>
      </c>
      <c r="D28" s="68">
        <v>10</v>
      </c>
      <c r="E28" s="66">
        <v>3</v>
      </c>
      <c r="F28" s="43">
        <v>3</v>
      </c>
      <c r="G28" s="67"/>
      <c r="H28" s="68"/>
      <c r="I28" s="67"/>
      <c r="J28" s="67">
        <v>10</v>
      </c>
      <c r="K28" s="43"/>
      <c r="L28" s="43"/>
      <c r="N28" s="65" t="s">
        <v>102</v>
      </c>
      <c r="O28" s="67"/>
      <c r="P28" s="68"/>
      <c r="Q28" s="66"/>
      <c r="R28" s="43"/>
      <c r="S28" s="67"/>
      <c r="T28" s="68"/>
      <c r="U28" s="67"/>
      <c r="V28" s="67"/>
      <c r="W28" s="43"/>
      <c r="X28" s="43"/>
      <c r="Z28" s="65" t="s">
        <v>102</v>
      </c>
      <c r="AA28" s="67"/>
      <c r="AB28" s="68"/>
      <c r="AC28" s="66"/>
      <c r="AD28" s="43"/>
      <c r="AE28" s="67"/>
      <c r="AF28" s="68"/>
      <c r="AG28" s="67"/>
      <c r="AH28" s="67"/>
      <c r="AI28" s="43"/>
      <c r="AJ28" s="43"/>
      <c r="AL28" s="65" t="s">
        <v>102</v>
      </c>
      <c r="AM28" s="67"/>
      <c r="AN28" s="68"/>
      <c r="AO28" s="66"/>
      <c r="AP28" s="43"/>
      <c r="AQ28" s="67"/>
      <c r="AR28" s="68"/>
      <c r="AS28" s="67"/>
      <c r="AT28" s="67"/>
      <c r="AU28" s="43"/>
      <c r="AV28" s="43"/>
      <c r="AX28" s="65" t="s">
        <v>102</v>
      </c>
      <c r="AY28" s="66">
        <v>10</v>
      </c>
      <c r="AZ28" s="66">
        <v>20</v>
      </c>
      <c r="BA28" s="67"/>
      <c r="BB28" s="43">
        <f t="shared" si="4"/>
        <v>94</v>
      </c>
    </row>
    <row r="29" spans="2:54" ht="13.2" customHeight="1">
      <c r="B29" s="65" t="s">
        <v>103</v>
      </c>
      <c r="C29" s="67" t="s">
        <v>96</v>
      </c>
      <c r="D29" s="68"/>
      <c r="E29" s="66"/>
      <c r="F29" s="43"/>
      <c r="G29" s="67"/>
      <c r="H29" s="68"/>
      <c r="I29" s="67"/>
      <c r="J29" s="67"/>
      <c r="K29" s="43"/>
      <c r="L29" s="43"/>
      <c r="N29" s="65" t="s">
        <v>103</v>
      </c>
      <c r="O29" s="67"/>
      <c r="P29" s="68"/>
      <c r="Q29" s="66"/>
      <c r="R29" s="43"/>
      <c r="S29" s="67"/>
      <c r="T29" s="68"/>
      <c r="U29" s="67"/>
      <c r="V29" s="67"/>
      <c r="W29" s="43"/>
      <c r="X29" s="43"/>
      <c r="Z29" s="65" t="s">
        <v>103</v>
      </c>
      <c r="AA29" s="67"/>
      <c r="AB29" s="68"/>
      <c r="AC29" s="66"/>
      <c r="AD29" s="43"/>
      <c r="AE29" s="67"/>
      <c r="AF29" s="68"/>
      <c r="AG29" s="67"/>
      <c r="AH29" s="67"/>
      <c r="AI29" s="43"/>
      <c r="AJ29" s="43"/>
      <c r="AL29" s="65" t="s">
        <v>103</v>
      </c>
      <c r="AM29" s="67"/>
      <c r="AN29" s="68"/>
      <c r="AO29" s="66"/>
      <c r="AP29" s="43"/>
      <c r="AQ29" s="67"/>
      <c r="AR29" s="68"/>
      <c r="AS29" s="67"/>
      <c r="AT29" s="67"/>
      <c r="AU29" s="43"/>
      <c r="AV29" s="43"/>
      <c r="AX29" s="65" t="s">
        <v>103</v>
      </c>
      <c r="AY29" s="66">
        <v>10</v>
      </c>
      <c r="AZ29" s="66"/>
      <c r="BA29" s="67"/>
      <c r="BB29" s="43">
        <f t="shared" si="4"/>
        <v>152</v>
      </c>
    </row>
    <row r="30" spans="2:54" ht="13.2" customHeight="1">
      <c r="B30" s="65" t="s">
        <v>104</v>
      </c>
      <c r="C30" s="67">
        <v>6</v>
      </c>
      <c r="D30" s="68">
        <v>15</v>
      </c>
      <c r="E30" s="66">
        <v>4</v>
      </c>
      <c r="F30" s="43">
        <v>2</v>
      </c>
      <c r="G30" s="67">
        <v>10</v>
      </c>
      <c r="H30" s="68"/>
      <c r="I30" s="67">
        <v>1</v>
      </c>
      <c r="J30" s="67">
        <v>10</v>
      </c>
      <c r="K30" s="43"/>
      <c r="L30" s="43"/>
      <c r="N30" s="65" t="s">
        <v>104</v>
      </c>
      <c r="O30" s="67"/>
      <c r="P30" s="68"/>
      <c r="Q30" s="66"/>
      <c r="R30" s="43"/>
      <c r="S30" s="67"/>
      <c r="T30" s="68"/>
      <c r="U30" s="67"/>
      <c r="V30" s="67"/>
      <c r="W30" s="43"/>
      <c r="X30" s="43"/>
      <c r="Z30" s="65" t="s">
        <v>104</v>
      </c>
      <c r="AA30" s="67"/>
      <c r="AB30" s="68"/>
      <c r="AC30" s="66"/>
      <c r="AD30" s="43"/>
      <c r="AE30" s="67"/>
      <c r="AF30" s="68"/>
      <c r="AG30" s="67"/>
      <c r="AH30" s="67"/>
      <c r="AI30" s="43"/>
      <c r="AJ30" s="43"/>
      <c r="AL30" s="65" t="s">
        <v>104</v>
      </c>
      <c r="AM30" s="67"/>
      <c r="AN30" s="68"/>
      <c r="AO30" s="66"/>
      <c r="AP30" s="43"/>
      <c r="AQ30" s="67"/>
      <c r="AR30" s="68"/>
      <c r="AS30" s="67"/>
      <c r="AT30" s="67"/>
      <c r="AU30" s="43"/>
      <c r="AV30" s="43"/>
      <c r="AX30" s="65" t="s">
        <v>104</v>
      </c>
      <c r="AY30" s="66">
        <v>10</v>
      </c>
      <c r="AZ30" s="66">
        <v>10</v>
      </c>
      <c r="BA30" s="67"/>
      <c r="BB30" s="43">
        <f t="shared" si="4"/>
        <v>123</v>
      </c>
    </row>
    <row r="31" spans="2:54" ht="13.2" customHeight="1">
      <c r="B31" s="65" t="s">
        <v>105</v>
      </c>
      <c r="C31" s="67">
        <v>11</v>
      </c>
      <c r="D31" s="68">
        <v>2</v>
      </c>
      <c r="E31" s="66">
        <v>1</v>
      </c>
      <c r="F31" s="43">
        <v>5</v>
      </c>
      <c r="G31" s="67"/>
      <c r="H31" s="68"/>
      <c r="I31" s="67"/>
      <c r="J31" s="67">
        <v>10</v>
      </c>
      <c r="K31" s="43"/>
      <c r="L31" s="43"/>
      <c r="N31" s="65" t="s">
        <v>105</v>
      </c>
      <c r="O31" s="67"/>
      <c r="P31" s="68"/>
      <c r="Q31" s="66"/>
      <c r="R31" s="43"/>
      <c r="S31" s="67"/>
      <c r="T31" s="68"/>
      <c r="U31" s="67"/>
      <c r="V31" s="67"/>
      <c r="W31" s="43"/>
      <c r="X31" s="43"/>
      <c r="Z31" s="65" t="s">
        <v>105</v>
      </c>
      <c r="AA31" s="67"/>
      <c r="AB31" s="68"/>
      <c r="AC31" s="66"/>
      <c r="AD31" s="43"/>
      <c r="AE31" s="67"/>
      <c r="AF31" s="68"/>
      <c r="AG31" s="67"/>
      <c r="AH31" s="67"/>
      <c r="AI31" s="43"/>
      <c r="AJ31" s="43"/>
      <c r="AL31" s="65" t="s">
        <v>105</v>
      </c>
      <c r="AM31" s="67"/>
      <c r="AN31" s="68"/>
      <c r="AO31" s="66"/>
      <c r="AP31" s="43"/>
      <c r="AQ31" s="67"/>
      <c r="AR31" s="68"/>
      <c r="AS31" s="67"/>
      <c r="AT31" s="67"/>
      <c r="AU31" s="43"/>
      <c r="AV31" s="43"/>
      <c r="AX31" s="65" t="s">
        <v>105</v>
      </c>
      <c r="AY31" s="66">
        <v>10</v>
      </c>
      <c r="AZ31" s="66">
        <v>15</v>
      </c>
      <c r="BA31" s="67"/>
      <c r="BB31" s="43">
        <f t="shared" si="4"/>
        <v>57</v>
      </c>
    </row>
    <row r="32" spans="2:54" ht="13.2" customHeight="1">
      <c r="B32" s="65" t="s">
        <v>106</v>
      </c>
      <c r="C32" s="67">
        <v>3</v>
      </c>
      <c r="D32" s="68">
        <v>30</v>
      </c>
      <c r="E32" s="66">
        <v>4</v>
      </c>
      <c r="F32" s="43">
        <v>2</v>
      </c>
      <c r="G32" s="67">
        <v>10</v>
      </c>
      <c r="H32" s="68"/>
      <c r="I32" s="67"/>
      <c r="J32" s="67">
        <v>10</v>
      </c>
      <c r="K32" s="43"/>
      <c r="L32" s="43"/>
      <c r="N32" s="65" t="s">
        <v>106</v>
      </c>
      <c r="O32" s="67"/>
      <c r="P32" s="68"/>
      <c r="Q32" s="66"/>
      <c r="R32" s="43"/>
      <c r="S32" s="67"/>
      <c r="T32" s="68"/>
      <c r="U32" s="67"/>
      <c r="V32" s="67"/>
      <c r="W32" s="43"/>
      <c r="X32" s="43"/>
      <c r="Z32" s="65" t="s">
        <v>106</v>
      </c>
      <c r="AA32" s="67"/>
      <c r="AB32" s="68"/>
      <c r="AC32" s="66"/>
      <c r="AD32" s="43"/>
      <c r="AE32" s="67"/>
      <c r="AF32" s="68"/>
      <c r="AG32" s="67"/>
      <c r="AH32" s="67"/>
      <c r="AI32" s="43"/>
      <c r="AJ32" s="43"/>
      <c r="AL32" s="65" t="s">
        <v>106</v>
      </c>
      <c r="AM32" s="67"/>
      <c r="AN32" s="68"/>
      <c r="AO32" s="66"/>
      <c r="AP32" s="43"/>
      <c r="AQ32" s="67"/>
      <c r="AR32" s="68"/>
      <c r="AS32" s="67"/>
      <c r="AT32" s="67"/>
      <c r="AU32" s="43"/>
      <c r="AV32" s="43"/>
      <c r="AX32" s="65" t="s">
        <v>106</v>
      </c>
      <c r="AY32" s="66">
        <v>10</v>
      </c>
      <c r="AZ32" s="66"/>
      <c r="BA32" s="67"/>
      <c r="BB32" s="43">
        <f t="shared" si="4"/>
        <v>114</v>
      </c>
    </row>
    <row r="33" spans="2:54" ht="13.2" customHeight="1">
      <c r="B33" s="65" t="s">
        <v>107</v>
      </c>
      <c r="C33" s="67">
        <v>8</v>
      </c>
      <c r="D33" s="68">
        <v>8</v>
      </c>
      <c r="E33" s="66">
        <v>2</v>
      </c>
      <c r="F33" s="43">
        <v>4</v>
      </c>
      <c r="G33" s="67"/>
      <c r="H33" s="68"/>
      <c r="I33" s="67"/>
      <c r="J33" s="67">
        <v>10</v>
      </c>
      <c r="K33" s="43"/>
      <c r="L33" s="43"/>
      <c r="N33" s="65" t="s">
        <v>107</v>
      </c>
      <c r="O33" s="67"/>
      <c r="P33" s="68"/>
      <c r="Q33" s="66"/>
      <c r="R33" s="43"/>
      <c r="S33" s="67"/>
      <c r="T33" s="68"/>
      <c r="U33" s="67"/>
      <c r="V33" s="67"/>
      <c r="W33" s="43"/>
      <c r="X33" s="43"/>
      <c r="Z33" s="65" t="s">
        <v>107</v>
      </c>
      <c r="AA33" s="67"/>
      <c r="AB33" s="68"/>
      <c r="AC33" s="66"/>
      <c r="AD33" s="43"/>
      <c r="AE33" s="67"/>
      <c r="AF33" s="68"/>
      <c r="AG33" s="67"/>
      <c r="AH33" s="67"/>
      <c r="AI33" s="43"/>
      <c r="AJ33" s="43"/>
      <c r="AL33" s="65" t="s">
        <v>107</v>
      </c>
      <c r="AM33" s="67"/>
      <c r="AN33" s="68"/>
      <c r="AO33" s="66"/>
      <c r="AP33" s="43"/>
      <c r="AQ33" s="67"/>
      <c r="AR33" s="68"/>
      <c r="AS33" s="67"/>
      <c r="AT33" s="67"/>
      <c r="AU33" s="43"/>
      <c r="AV33" s="43"/>
      <c r="AX33" s="65" t="s">
        <v>107</v>
      </c>
      <c r="AY33" s="66">
        <v>10</v>
      </c>
      <c r="AZ33" s="66">
        <v>10</v>
      </c>
      <c r="BA33" s="67"/>
      <c r="BB33" s="43">
        <f t="shared" si="4"/>
        <v>102</v>
      </c>
    </row>
    <row r="34" spans="2:54" ht="13.2" customHeight="1">
      <c r="B34" s="65" t="s">
        <v>108</v>
      </c>
      <c r="C34" s="67" t="s">
        <v>96</v>
      </c>
      <c r="D34" s="68"/>
      <c r="E34" s="66"/>
      <c r="F34" s="43"/>
      <c r="G34" s="67"/>
      <c r="H34" s="68"/>
      <c r="I34" s="67"/>
      <c r="J34" s="67"/>
      <c r="K34" s="43"/>
      <c r="L34" s="43"/>
      <c r="N34" s="65" t="s">
        <v>108</v>
      </c>
      <c r="O34" s="67"/>
      <c r="P34" s="68"/>
      <c r="Q34" s="66"/>
      <c r="R34" s="43"/>
      <c r="S34" s="67"/>
      <c r="T34" s="68"/>
      <c r="U34" s="67"/>
      <c r="V34" s="67"/>
      <c r="W34" s="43"/>
      <c r="X34" s="43"/>
      <c r="Z34" s="65" t="s">
        <v>108</v>
      </c>
      <c r="AA34" s="67"/>
      <c r="AB34" s="68"/>
      <c r="AC34" s="66"/>
      <c r="AD34" s="43"/>
      <c r="AE34" s="67"/>
      <c r="AF34" s="68"/>
      <c r="AG34" s="67"/>
      <c r="AH34" s="67"/>
      <c r="AI34" s="43"/>
      <c r="AJ34" s="43"/>
      <c r="AL34" s="65" t="s">
        <v>108</v>
      </c>
      <c r="AM34" s="67"/>
      <c r="AN34" s="68"/>
      <c r="AO34" s="66"/>
      <c r="AP34" s="43"/>
      <c r="AQ34" s="67"/>
      <c r="AR34" s="68"/>
      <c r="AS34" s="67"/>
      <c r="AT34" s="67"/>
      <c r="AU34" s="43"/>
      <c r="AV34" s="43"/>
      <c r="AX34" s="65" t="s">
        <v>108</v>
      </c>
      <c r="AY34" s="66">
        <v>10</v>
      </c>
      <c r="AZ34" s="66"/>
      <c r="BA34" s="67"/>
      <c r="BB34" s="43">
        <f t="shared" si="4"/>
        <v>56</v>
      </c>
    </row>
    <row r="35" spans="2:54" ht="13.2" customHeight="1">
      <c r="B35" s="65" t="s">
        <v>109</v>
      </c>
      <c r="C35" s="67">
        <v>9</v>
      </c>
      <c r="D35" s="68">
        <v>6</v>
      </c>
      <c r="E35" s="66">
        <v>2</v>
      </c>
      <c r="F35" s="43">
        <v>4</v>
      </c>
      <c r="G35" s="67"/>
      <c r="H35" s="68"/>
      <c r="I35" s="67"/>
      <c r="J35" s="67">
        <v>10</v>
      </c>
      <c r="K35" s="43"/>
      <c r="L35" s="43"/>
      <c r="N35" s="65" t="s">
        <v>109</v>
      </c>
      <c r="O35" s="67"/>
      <c r="P35" s="68"/>
      <c r="Q35" s="66"/>
      <c r="R35" s="43"/>
      <c r="S35" s="67"/>
      <c r="T35" s="68"/>
      <c r="U35" s="67"/>
      <c r="V35" s="67"/>
      <c r="W35" s="43"/>
      <c r="X35" s="43"/>
      <c r="Z35" s="65" t="s">
        <v>109</v>
      </c>
      <c r="AA35" s="67"/>
      <c r="AB35" s="68"/>
      <c r="AC35" s="66"/>
      <c r="AD35" s="43"/>
      <c r="AE35" s="67"/>
      <c r="AF35" s="68"/>
      <c r="AG35" s="67"/>
      <c r="AH35" s="67"/>
      <c r="AI35" s="43"/>
      <c r="AJ35" s="43"/>
      <c r="AL35" s="65" t="s">
        <v>109</v>
      </c>
      <c r="AM35" s="67"/>
      <c r="AN35" s="68"/>
      <c r="AO35" s="66"/>
      <c r="AP35" s="43"/>
      <c r="AQ35" s="67"/>
      <c r="AR35" s="68"/>
      <c r="AS35" s="67"/>
      <c r="AT35" s="67"/>
      <c r="AU35" s="43"/>
      <c r="AV35" s="43"/>
      <c r="AX35" s="65" t="s">
        <v>109</v>
      </c>
      <c r="AY35" s="66"/>
      <c r="AZ35" s="66">
        <v>20</v>
      </c>
      <c r="BA35" s="67"/>
      <c r="BB35" s="43">
        <f t="shared" si="4"/>
        <v>62</v>
      </c>
    </row>
    <row r="36" spans="2:54" ht="13.2" customHeight="1">
      <c r="B36" s="65" t="s">
        <v>110</v>
      </c>
      <c r="C36" s="67">
        <v>12</v>
      </c>
      <c r="D36" s="68">
        <v>0</v>
      </c>
      <c r="E36" s="66">
        <v>0</v>
      </c>
      <c r="F36" s="43">
        <v>6</v>
      </c>
      <c r="G36" s="67"/>
      <c r="H36" s="68"/>
      <c r="I36" s="67"/>
      <c r="J36" s="67">
        <v>10</v>
      </c>
      <c r="K36" s="43"/>
      <c r="L36" s="43"/>
      <c r="N36" s="65" t="s">
        <v>110</v>
      </c>
      <c r="O36" s="67"/>
      <c r="P36" s="68"/>
      <c r="Q36" s="66"/>
      <c r="R36" s="43"/>
      <c r="S36" s="67"/>
      <c r="T36" s="68"/>
      <c r="U36" s="67"/>
      <c r="V36" s="67"/>
      <c r="W36" s="43"/>
      <c r="X36" s="43"/>
      <c r="Z36" s="65" t="s">
        <v>110</v>
      </c>
      <c r="AA36" s="67"/>
      <c r="AB36" s="68"/>
      <c r="AC36" s="66"/>
      <c r="AD36" s="43"/>
      <c r="AE36" s="67"/>
      <c r="AF36" s="68"/>
      <c r="AG36" s="67"/>
      <c r="AH36" s="67"/>
      <c r="AI36" s="43"/>
      <c r="AJ36" s="43"/>
      <c r="AL36" s="65" t="s">
        <v>110</v>
      </c>
      <c r="AM36" s="67"/>
      <c r="AN36" s="68"/>
      <c r="AO36" s="66"/>
      <c r="AP36" s="43"/>
      <c r="AQ36" s="67"/>
      <c r="AR36" s="68"/>
      <c r="AS36" s="67"/>
      <c r="AT36" s="67"/>
      <c r="AU36" s="43"/>
      <c r="AV36" s="43"/>
      <c r="AX36" s="65" t="s">
        <v>110</v>
      </c>
      <c r="AY36" s="66"/>
      <c r="AZ36" s="66">
        <v>10</v>
      </c>
      <c r="BA36" s="67"/>
      <c r="BB36" s="43">
        <f t="shared" si="4"/>
        <v>42</v>
      </c>
    </row>
    <row r="37" spans="2:54" ht="13.2" customHeight="1">
      <c r="B37" s="65" t="s">
        <v>111</v>
      </c>
      <c r="C37" s="67">
        <v>10</v>
      </c>
      <c r="D37" s="68">
        <v>4</v>
      </c>
      <c r="E37" s="66">
        <v>2</v>
      </c>
      <c r="F37" s="43">
        <v>4</v>
      </c>
      <c r="G37" s="67"/>
      <c r="H37" s="68"/>
      <c r="I37" s="67"/>
      <c r="J37" s="67">
        <v>10</v>
      </c>
      <c r="K37" s="43"/>
      <c r="L37" s="43"/>
      <c r="N37" s="67" t="s">
        <v>111</v>
      </c>
      <c r="O37" s="67"/>
      <c r="P37" s="68"/>
      <c r="Q37" s="66"/>
      <c r="R37" s="43"/>
      <c r="S37" s="67"/>
      <c r="T37" s="68"/>
      <c r="U37" s="67"/>
      <c r="V37" s="67"/>
      <c r="W37" s="43"/>
      <c r="X37" s="43"/>
      <c r="Z37" s="67" t="s">
        <v>111</v>
      </c>
      <c r="AA37" s="67"/>
      <c r="AB37" s="68"/>
      <c r="AC37" s="66"/>
      <c r="AD37" s="43"/>
      <c r="AE37" s="67"/>
      <c r="AF37" s="68"/>
      <c r="AG37" s="67"/>
      <c r="AH37" s="67"/>
      <c r="AI37" s="43"/>
      <c r="AJ37" s="43"/>
      <c r="AL37" s="67" t="s">
        <v>111</v>
      </c>
      <c r="AM37" s="67"/>
      <c r="AN37" s="68"/>
      <c r="AO37" s="66"/>
      <c r="AP37" s="43"/>
      <c r="AQ37" s="67"/>
      <c r="AR37" s="68"/>
      <c r="AS37" s="67"/>
      <c r="AT37" s="67"/>
      <c r="AU37" s="43"/>
      <c r="AV37" s="43"/>
      <c r="AX37" s="67" t="s">
        <v>111</v>
      </c>
      <c r="AY37" s="66"/>
      <c r="AZ37" s="66">
        <v>15</v>
      </c>
      <c r="BA37" s="67"/>
      <c r="BB37" s="43">
        <f t="shared" si="4"/>
        <v>47</v>
      </c>
    </row>
    <row r="38" spans="2:54" ht="13.2" customHeight="1" thickBot="1">
      <c r="B38" s="46" t="s">
        <v>112</v>
      </c>
      <c r="C38" s="46" t="s">
        <v>96</v>
      </c>
      <c r="D38" s="81"/>
      <c r="E38" s="70"/>
      <c r="F38" s="54"/>
      <c r="G38" s="46"/>
      <c r="H38" s="81"/>
      <c r="I38" s="46"/>
      <c r="J38" s="46"/>
      <c r="K38" s="54"/>
      <c r="L38" s="54"/>
      <c r="N38" s="46" t="s">
        <v>112</v>
      </c>
      <c r="O38" s="46"/>
      <c r="P38" s="81"/>
      <c r="Q38" s="70"/>
      <c r="R38" s="54"/>
      <c r="S38" s="46"/>
      <c r="T38" s="81"/>
      <c r="U38" s="46"/>
      <c r="V38" s="46"/>
      <c r="W38" s="54"/>
      <c r="X38" s="54"/>
      <c r="Z38" s="46" t="s">
        <v>112</v>
      </c>
      <c r="AA38" s="46"/>
      <c r="AB38" s="81"/>
      <c r="AC38" s="70"/>
      <c r="AD38" s="54"/>
      <c r="AE38" s="46"/>
      <c r="AF38" s="81"/>
      <c r="AG38" s="46"/>
      <c r="AH38" s="46"/>
      <c r="AI38" s="54"/>
      <c r="AJ38" s="54"/>
      <c r="AL38" s="46" t="s">
        <v>112</v>
      </c>
      <c r="AM38" s="46"/>
      <c r="AN38" s="81"/>
      <c r="AO38" s="70"/>
      <c r="AP38" s="54"/>
      <c r="AQ38" s="46"/>
      <c r="AR38" s="81"/>
      <c r="AS38" s="46"/>
      <c r="AT38" s="46"/>
      <c r="AU38" s="54"/>
      <c r="AV38" s="54"/>
      <c r="AX38" s="46" t="s">
        <v>112</v>
      </c>
      <c r="AY38" s="70"/>
      <c r="AZ38" s="70"/>
      <c r="BA38" s="46"/>
      <c r="BB38" s="54">
        <f t="shared" si="4"/>
        <v>26</v>
      </c>
    </row>
  </sheetData>
  <mergeCells count="39"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D2:H2"/>
    <mergeCell ref="I2:J2"/>
    <mergeCell ref="B21:B22"/>
    <mergeCell ref="K21:L21"/>
    <mergeCell ref="K2:L2"/>
    <mergeCell ref="B2:B3"/>
    <mergeCell ref="D21:H21"/>
    <mergeCell ref="I21:J21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8"/>
  <sheetViews>
    <sheetView workbookViewId="0">
      <selection activeCell="AQ10" sqref="AQ10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8" width="1.109375" style="1" customWidth="1"/>
    <col min="39" max="39" width="8.88671875" style="1"/>
    <col min="40" max="40" width="8.88671875" style="1" customWidth="1"/>
    <col min="41" max="41" width="8.88671875" style="1"/>
    <col min="42" max="42" width="8.88671875" style="1" customWidth="1"/>
    <col min="43" max="43" width="10" style="1" customWidth="1"/>
    <col min="44" max="16384" width="8.88671875" style="1"/>
  </cols>
  <sheetData>
    <row r="1" spans="2:43" ht="13.2" customHeight="1" thickBot="1">
      <c r="J1" s="2"/>
      <c r="S1" s="2"/>
      <c r="AB1" s="2"/>
    </row>
    <row r="2" spans="2:43" ht="13.2" customHeight="1" thickBot="1">
      <c r="B2" s="174"/>
      <c r="C2" s="166" t="s">
        <v>68</v>
      </c>
      <c r="D2" s="167"/>
      <c r="E2" s="168"/>
      <c r="F2" s="3" t="s">
        <v>34</v>
      </c>
      <c r="G2" s="4" t="s">
        <v>35</v>
      </c>
      <c r="H2" s="169">
        <v>41657</v>
      </c>
      <c r="I2" s="170"/>
      <c r="J2" s="2"/>
      <c r="K2" s="174"/>
      <c r="L2" s="166" t="s">
        <v>69</v>
      </c>
      <c r="M2" s="167"/>
      <c r="N2" s="168"/>
      <c r="O2" s="3" t="s">
        <v>43</v>
      </c>
      <c r="P2" s="4" t="s">
        <v>35</v>
      </c>
      <c r="Q2" s="169">
        <v>41727</v>
      </c>
      <c r="R2" s="170"/>
      <c r="S2" s="2"/>
      <c r="T2" s="174"/>
      <c r="U2" s="166" t="s">
        <v>72</v>
      </c>
      <c r="V2" s="167"/>
      <c r="W2" s="168"/>
      <c r="X2" s="3" t="s">
        <v>43</v>
      </c>
      <c r="Y2" s="4" t="s">
        <v>35</v>
      </c>
      <c r="Z2" s="169">
        <v>41748</v>
      </c>
      <c r="AA2" s="170"/>
      <c r="AB2" s="2"/>
      <c r="AC2" s="174"/>
      <c r="AD2" s="166" t="s">
        <v>71</v>
      </c>
      <c r="AE2" s="167"/>
      <c r="AF2" s="168"/>
      <c r="AG2" s="3" t="s">
        <v>43</v>
      </c>
      <c r="AH2" s="4" t="s">
        <v>35</v>
      </c>
      <c r="AI2" s="169">
        <v>41783</v>
      </c>
      <c r="AJ2" s="170"/>
      <c r="AM2" s="174"/>
      <c r="AN2" s="148" t="s">
        <v>37</v>
      </c>
      <c r="AO2" s="149"/>
      <c r="AP2" s="149"/>
      <c r="AQ2" s="173"/>
    </row>
    <row r="3" spans="2:43" ht="13.2" customHeight="1" thickBot="1">
      <c r="B3" s="175"/>
      <c r="C3" s="5" t="s">
        <v>28</v>
      </c>
      <c r="D3" s="6" t="s">
        <v>29</v>
      </c>
      <c r="E3" s="7" t="s">
        <v>8</v>
      </c>
      <c r="F3" s="8" t="s">
        <v>44</v>
      </c>
      <c r="G3" s="9" t="s">
        <v>12</v>
      </c>
      <c r="H3" s="10" t="s">
        <v>13</v>
      </c>
      <c r="I3" s="11" t="s">
        <v>11</v>
      </c>
      <c r="J3" s="2"/>
      <c r="K3" s="175"/>
      <c r="L3" s="5" t="s">
        <v>28</v>
      </c>
      <c r="M3" s="6" t="s">
        <v>29</v>
      </c>
      <c r="N3" s="7" t="s">
        <v>8</v>
      </c>
      <c r="O3" s="8" t="s">
        <v>44</v>
      </c>
      <c r="P3" s="9" t="s">
        <v>12</v>
      </c>
      <c r="Q3" s="10" t="s">
        <v>13</v>
      </c>
      <c r="R3" s="11" t="s">
        <v>11</v>
      </c>
      <c r="S3" s="2"/>
      <c r="T3" s="175"/>
      <c r="U3" s="5" t="s">
        <v>28</v>
      </c>
      <c r="V3" s="6" t="s">
        <v>29</v>
      </c>
      <c r="W3" s="7" t="s">
        <v>8</v>
      </c>
      <c r="X3" s="8" t="s">
        <v>44</v>
      </c>
      <c r="Y3" s="9" t="s">
        <v>12</v>
      </c>
      <c r="Z3" s="10" t="s">
        <v>13</v>
      </c>
      <c r="AA3" s="11" t="s">
        <v>11</v>
      </c>
      <c r="AB3" s="2"/>
      <c r="AC3" s="175"/>
      <c r="AD3" s="5" t="s">
        <v>28</v>
      </c>
      <c r="AE3" s="6" t="s">
        <v>29</v>
      </c>
      <c r="AF3" s="7" t="s">
        <v>8</v>
      </c>
      <c r="AG3" s="8" t="s">
        <v>44</v>
      </c>
      <c r="AH3" s="9" t="s">
        <v>12</v>
      </c>
      <c r="AI3" s="10" t="s">
        <v>13</v>
      </c>
      <c r="AJ3" s="11" t="s">
        <v>11</v>
      </c>
      <c r="AM3" s="175"/>
      <c r="AN3" s="70" t="s">
        <v>39</v>
      </c>
      <c r="AO3" s="84" t="s">
        <v>46</v>
      </c>
      <c r="AP3" s="70" t="s">
        <v>36</v>
      </c>
      <c r="AQ3" s="117" t="s">
        <v>90</v>
      </c>
    </row>
    <row r="4" spans="2:43" ht="13.2" customHeight="1">
      <c r="B4" s="12" t="s">
        <v>97</v>
      </c>
      <c r="C4" s="13">
        <v>6</v>
      </c>
      <c r="D4" s="14">
        <v>4</v>
      </c>
      <c r="E4" s="15">
        <v>10</v>
      </c>
      <c r="F4" s="12"/>
      <c r="G4" s="13"/>
      <c r="H4" s="14">
        <v>2</v>
      </c>
      <c r="I4" s="16">
        <v>10</v>
      </c>
      <c r="J4" s="2"/>
      <c r="K4" s="12" t="s">
        <v>97</v>
      </c>
      <c r="L4" s="13">
        <v>5</v>
      </c>
      <c r="M4" s="14">
        <v>1</v>
      </c>
      <c r="N4" s="15">
        <v>10</v>
      </c>
      <c r="O4" s="12"/>
      <c r="P4" s="13"/>
      <c r="Q4" s="14">
        <v>2</v>
      </c>
      <c r="R4" s="16">
        <v>10</v>
      </c>
      <c r="S4" s="2"/>
      <c r="T4" s="12" t="s">
        <v>97</v>
      </c>
      <c r="U4" s="13">
        <v>4</v>
      </c>
      <c r="V4" s="14">
        <v>5</v>
      </c>
      <c r="W4" s="15">
        <v>-3</v>
      </c>
      <c r="X4" s="12"/>
      <c r="Y4" s="13"/>
      <c r="Z4" s="14"/>
      <c r="AA4" s="16">
        <v>10</v>
      </c>
      <c r="AB4" s="2"/>
      <c r="AC4" s="12" t="s">
        <v>97</v>
      </c>
      <c r="AD4" s="13">
        <v>3</v>
      </c>
      <c r="AE4" s="14">
        <v>3</v>
      </c>
      <c r="AF4" s="15"/>
      <c r="AG4" s="12"/>
      <c r="AH4" s="13"/>
      <c r="AI4" s="14">
        <v>1</v>
      </c>
      <c r="AJ4" s="16">
        <v>10</v>
      </c>
      <c r="AM4" s="12" t="s">
        <v>97</v>
      </c>
      <c r="AN4" s="58">
        <f t="shared" ref="AN4:AN19" si="0">SUM(C4,L4,U4,AD4,C23,L23,U23,AD23)</f>
        <v>18</v>
      </c>
      <c r="AO4" s="72">
        <f t="shared" ref="AO4:AO19" si="1">SUM(D4,M4,V4,AE4,D23,M23,V23,AE23)</f>
        <v>13</v>
      </c>
      <c r="AP4" s="123">
        <f t="shared" ref="AP4:AP10" si="2">IF(AN4=0,"0.00%",AN4/(AN4+AO4))</f>
        <v>0.58064516129032262</v>
      </c>
      <c r="AQ4" s="23">
        <v>2</v>
      </c>
    </row>
    <row r="5" spans="2:43" ht="13.2" customHeight="1">
      <c r="B5" s="12" t="s">
        <v>98</v>
      </c>
      <c r="C5" s="18"/>
      <c r="D5" s="19"/>
      <c r="E5" s="20"/>
      <c r="F5" s="17"/>
      <c r="G5" s="18"/>
      <c r="H5" s="19"/>
      <c r="I5" s="21"/>
      <c r="J5" s="2"/>
      <c r="K5" s="12" t="s">
        <v>98</v>
      </c>
      <c r="L5" s="18">
        <v>5</v>
      </c>
      <c r="M5" s="19">
        <v>1</v>
      </c>
      <c r="N5" s="20">
        <v>10</v>
      </c>
      <c r="O5" s="17"/>
      <c r="P5" s="18"/>
      <c r="Q5" s="19"/>
      <c r="R5" s="21">
        <v>10</v>
      </c>
      <c r="S5" s="2"/>
      <c r="T5" s="12" t="s">
        <v>98</v>
      </c>
      <c r="U5" s="18">
        <v>6</v>
      </c>
      <c r="V5" s="19">
        <v>3</v>
      </c>
      <c r="W5" s="20">
        <v>10</v>
      </c>
      <c r="X5" s="17"/>
      <c r="Y5" s="18"/>
      <c r="Z5" s="19"/>
      <c r="AA5" s="21">
        <v>10</v>
      </c>
      <c r="AB5" s="2"/>
      <c r="AC5" s="12" t="s">
        <v>98</v>
      </c>
      <c r="AD5" s="18">
        <v>4</v>
      </c>
      <c r="AE5" s="19">
        <v>2</v>
      </c>
      <c r="AF5" s="20">
        <v>10</v>
      </c>
      <c r="AG5" s="17"/>
      <c r="AH5" s="18">
        <v>15</v>
      </c>
      <c r="AI5" s="19">
        <v>2</v>
      </c>
      <c r="AJ5" s="21">
        <v>10</v>
      </c>
      <c r="AM5" s="12" t="s">
        <v>98</v>
      </c>
      <c r="AN5" s="66">
        <f t="shared" si="0"/>
        <v>18</v>
      </c>
      <c r="AO5" s="73">
        <f t="shared" si="1"/>
        <v>9</v>
      </c>
      <c r="AP5" s="124">
        <f t="shared" si="2"/>
        <v>0.66666666666666663</v>
      </c>
      <c r="AQ5" s="24">
        <v>3</v>
      </c>
    </row>
    <row r="6" spans="2:43" ht="13.2" customHeight="1">
      <c r="B6" s="12" t="s">
        <v>99</v>
      </c>
      <c r="C6" s="18">
        <v>8</v>
      </c>
      <c r="D6" s="19">
        <v>2</v>
      </c>
      <c r="E6" s="20">
        <v>10</v>
      </c>
      <c r="F6" s="17">
        <v>10</v>
      </c>
      <c r="G6" s="18"/>
      <c r="H6" s="19"/>
      <c r="I6" s="21">
        <v>10</v>
      </c>
      <c r="J6" s="2"/>
      <c r="K6" s="12" t="s">
        <v>99</v>
      </c>
      <c r="L6" s="18">
        <v>5</v>
      </c>
      <c r="M6" s="19">
        <v>1</v>
      </c>
      <c r="N6" s="20">
        <v>10</v>
      </c>
      <c r="O6" s="17">
        <v>20</v>
      </c>
      <c r="P6" s="18"/>
      <c r="Q6" s="19"/>
      <c r="R6" s="21">
        <v>10</v>
      </c>
      <c r="S6" s="2"/>
      <c r="T6" s="12" t="s">
        <v>99</v>
      </c>
      <c r="U6" s="18"/>
      <c r="V6" s="19"/>
      <c r="W6" s="20"/>
      <c r="X6" s="17"/>
      <c r="Y6" s="18"/>
      <c r="Z6" s="19"/>
      <c r="AA6" s="21"/>
      <c r="AB6" s="2"/>
      <c r="AC6" s="12" t="s">
        <v>99</v>
      </c>
      <c r="AD6" s="18">
        <v>3</v>
      </c>
      <c r="AE6" s="19">
        <v>3</v>
      </c>
      <c r="AF6" s="20"/>
      <c r="AG6" s="17"/>
      <c r="AH6" s="18"/>
      <c r="AI6" s="19"/>
      <c r="AJ6" s="21">
        <v>10</v>
      </c>
      <c r="AM6" s="12" t="s">
        <v>99</v>
      </c>
      <c r="AN6" s="66">
        <f t="shared" si="0"/>
        <v>22</v>
      </c>
      <c r="AO6" s="73">
        <f t="shared" si="1"/>
        <v>6</v>
      </c>
      <c r="AP6" s="124">
        <f t="shared" si="2"/>
        <v>0.7857142857142857</v>
      </c>
      <c r="AQ6" s="24">
        <v>3</v>
      </c>
    </row>
    <row r="7" spans="2:43" ht="13.2" customHeight="1">
      <c r="B7" s="12" t="s">
        <v>100</v>
      </c>
      <c r="C7" s="18">
        <v>5</v>
      </c>
      <c r="D7" s="19">
        <v>5</v>
      </c>
      <c r="E7" s="20"/>
      <c r="F7" s="17"/>
      <c r="G7" s="18"/>
      <c r="H7" s="19">
        <v>2</v>
      </c>
      <c r="I7" s="21">
        <v>10</v>
      </c>
      <c r="J7" s="2"/>
      <c r="K7" s="12" t="s">
        <v>100</v>
      </c>
      <c r="L7" s="18">
        <v>4</v>
      </c>
      <c r="M7" s="19">
        <v>2</v>
      </c>
      <c r="N7" s="20">
        <v>10</v>
      </c>
      <c r="O7" s="17"/>
      <c r="P7" s="18"/>
      <c r="Q7" s="19"/>
      <c r="R7" s="21">
        <v>10</v>
      </c>
      <c r="S7" s="2"/>
      <c r="T7" s="12" t="s">
        <v>100</v>
      </c>
      <c r="U7" s="18">
        <v>2</v>
      </c>
      <c r="V7" s="19">
        <v>7</v>
      </c>
      <c r="W7" s="20">
        <v>-3</v>
      </c>
      <c r="X7" s="17"/>
      <c r="Y7" s="18"/>
      <c r="Z7" s="19"/>
      <c r="AA7" s="21">
        <v>10</v>
      </c>
      <c r="AB7" s="2"/>
      <c r="AC7" s="12" t="s">
        <v>100</v>
      </c>
      <c r="AD7" s="18">
        <v>6</v>
      </c>
      <c r="AE7" s="19">
        <v>0</v>
      </c>
      <c r="AF7" s="20">
        <v>20</v>
      </c>
      <c r="AG7" s="17">
        <v>20</v>
      </c>
      <c r="AH7" s="18"/>
      <c r="AI7" s="19"/>
      <c r="AJ7" s="21">
        <v>10</v>
      </c>
      <c r="AM7" s="12" t="s">
        <v>100</v>
      </c>
      <c r="AN7" s="66">
        <f t="shared" si="0"/>
        <v>21</v>
      </c>
      <c r="AO7" s="73">
        <f t="shared" si="1"/>
        <v>16</v>
      </c>
      <c r="AP7" s="124">
        <f t="shared" si="2"/>
        <v>0.56756756756756754</v>
      </c>
      <c r="AQ7" s="24">
        <v>3</v>
      </c>
    </row>
    <row r="8" spans="2:43" ht="13.2" customHeight="1">
      <c r="B8" s="12" t="s">
        <v>101</v>
      </c>
      <c r="C8" s="18">
        <v>6</v>
      </c>
      <c r="D8" s="19">
        <v>4</v>
      </c>
      <c r="E8" s="20">
        <v>10</v>
      </c>
      <c r="F8" s="17"/>
      <c r="G8" s="18"/>
      <c r="H8" s="19"/>
      <c r="I8" s="21">
        <v>10</v>
      </c>
      <c r="J8" s="2"/>
      <c r="K8" s="12" t="s">
        <v>101</v>
      </c>
      <c r="L8" s="18">
        <v>3</v>
      </c>
      <c r="M8" s="19">
        <v>3</v>
      </c>
      <c r="N8" s="20"/>
      <c r="O8" s="17"/>
      <c r="P8" s="18"/>
      <c r="Q8" s="19"/>
      <c r="R8" s="21">
        <v>10</v>
      </c>
      <c r="S8" s="2"/>
      <c r="T8" s="12" t="s">
        <v>101</v>
      </c>
      <c r="U8" s="18"/>
      <c r="V8" s="19"/>
      <c r="W8" s="20"/>
      <c r="X8" s="17"/>
      <c r="Y8" s="18"/>
      <c r="Z8" s="19"/>
      <c r="AA8" s="21"/>
      <c r="AB8" s="2"/>
      <c r="AC8" s="12" t="s">
        <v>101</v>
      </c>
      <c r="AD8" s="18"/>
      <c r="AE8" s="19"/>
      <c r="AF8" s="20"/>
      <c r="AG8" s="17"/>
      <c r="AH8" s="18"/>
      <c r="AI8" s="19"/>
      <c r="AJ8" s="21"/>
      <c r="AM8" s="12" t="s">
        <v>101</v>
      </c>
      <c r="AN8" s="66">
        <f t="shared" si="0"/>
        <v>11</v>
      </c>
      <c r="AO8" s="73">
        <f t="shared" si="1"/>
        <v>11</v>
      </c>
      <c r="AP8" s="124">
        <f t="shared" si="2"/>
        <v>0.5</v>
      </c>
      <c r="AQ8" s="24">
        <v>1</v>
      </c>
    </row>
    <row r="9" spans="2:43" ht="13.2" customHeight="1">
      <c r="B9" s="12" t="s">
        <v>102</v>
      </c>
      <c r="C9" s="18">
        <v>4</v>
      </c>
      <c r="D9" s="19">
        <v>6</v>
      </c>
      <c r="E9" s="20">
        <v>-3</v>
      </c>
      <c r="F9" s="17"/>
      <c r="G9" s="18"/>
      <c r="H9" s="19"/>
      <c r="I9" s="21">
        <v>10</v>
      </c>
      <c r="J9" s="2"/>
      <c r="K9" s="12" t="s">
        <v>102</v>
      </c>
      <c r="L9" s="18"/>
      <c r="M9" s="19"/>
      <c r="N9" s="20"/>
      <c r="O9" s="17"/>
      <c r="P9" s="18"/>
      <c r="Q9" s="19"/>
      <c r="R9" s="21">
        <v>10</v>
      </c>
      <c r="S9" s="2"/>
      <c r="T9" s="12" t="s">
        <v>102</v>
      </c>
      <c r="U9" s="18"/>
      <c r="V9" s="19"/>
      <c r="W9" s="20"/>
      <c r="X9" s="17"/>
      <c r="Y9" s="18"/>
      <c r="Z9" s="19"/>
      <c r="AA9" s="21"/>
      <c r="AB9" s="2"/>
      <c r="AC9" s="12" t="s">
        <v>102</v>
      </c>
      <c r="AD9" s="18"/>
      <c r="AE9" s="19"/>
      <c r="AF9" s="20"/>
      <c r="AG9" s="17"/>
      <c r="AH9" s="18"/>
      <c r="AI9" s="19"/>
      <c r="AJ9" s="21"/>
      <c r="AM9" s="12" t="s">
        <v>102</v>
      </c>
      <c r="AN9" s="66">
        <f t="shared" si="0"/>
        <v>7</v>
      </c>
      <c r="AO9" s="73">
        <f t="shared" si="1"/>
        <v>9</v>
      </c>
      <c r="AP9" s="124">
        <f t="shared" si="2"/>
        <v>0.4375</v>
      </c>
      <c r="AQ9" s="24"/>
    </row>
    <row r="10" spans="2:43" ht="13.2" customHeight="1">
      <c r="B10" s="12" t="s">
        <v>103</v>
      </c>
      <c r="C10" s="18">
        <v>3</v>
      </c>
      <c r="D10" s="19">
        <v>7</v>
      </c>
      <c r="E10" s="20">
        <v>-3</v>
      </c>
      <c r="F10" s="17"/>
      <c r="G10" s="18"/>
      <c r="H10" s="19"/>
      <c r="I10" s="21">
        <v>10</v>
      </c>
      <c r="J10" s="2"/>
      <c r="K10" s="12" t="s">
        <v>103</v>
      </c>
      <c r="L10" s="18"/>
      <c r="M10" s="19"/>
      <c r="N10" s="20"/>
      <c r="O10" s="17"/>
      <c r="P10" s="18"/>
      <c r="Q10" s="19"/>
      <c r="R10" s="21" t="s">
        <v>78</v>
      </c>
      <c r="S10" s="2"/>
      <c r="T10" s="12" t="s">
        <v>103</v>
      </c>
      <c r="U10" s="18">
        <v>7</v>
      </c>
      <c r="V10" s="19">
        <v>2</v>
      </c>
      <c r="W10" s="20">
        <v>10</v>
      </c>
      <c r="X10" s="17">
        <v>10</v>
      </c>
      <c r="Y10" s="18"/>
      <c r="Z10" s="19"/>
      <c r="AA10" s="21">
        <v>10</v>
      </c>
      <c r="AB10" s="2"/>
      <c r="AC10" s="12" t="s">
        <v>103</v>
      </c>
      <c r="AD10" s="18">
        <v>5</v>
      </c>
      <c r="AE10" s="19">
        <v>1</v>
      </c>
      <c r="AF10" s="20">
        <v>10</v>
      </c>
      <c r="AG10" s="17"/>
      <c r="AH10" s="18"/>
      <c r="AI10" s="19">
        <v>1</v>
      </c>
      <c r="AJ10" s="21">
        <v>10</v>
      </c>
      <c r="AM10" s="12" t="s">
        <v>103</v>
      </c>
      <c r="AN10" s="66">
        <f t="shared" si="0"/>
        <v>15</v>
      </c>
      <c r="AO10" s="73">
        <f t="shared" si="1"/>
        <v>10</v>
      </c>
      <c r="AP10" s="124">
        <f t="shared" si="2"/>
        <v>0.6</v>
      </c>
      <c r="AQ10" s="24">
        <v>2</v>
      </c>
    </row>
    <row r="11" spans="2:43" ht="13.2" customHeight="1">
      <c r="B11" s="12" t="s">
        <v>104</v>
      </c>
      <c r="C11" s="18"/>
      <c r="D11" s="19"/>
      <c r="E11" s="20"/>
      <c r="F11" s="17"/>
      <c r="G11" s="18"/>
      <c r="H11" s="19"/>
      <c r="I11" s="21"/>
      <c r="J11" s="2"/>
      <c r="K11" s="12" t="s">
        <v>104</v>
      </c>
      <c r="L11" s="18"/>
      <c r="M11" s="19"/>
      <c r="N11" s="20"/>
      <c r="O11" s="17"/>
      <c r="P11" s="18"/>
      <c r="Q11" s="19"/>
      <c r="R11" s="21">
        <v>10</v>
      </c>
      <c r="S11" s="2"/>
      <c r="T11" s="12" t="s">
        <v>104</v>
      </c>
      <c r="U11" s="18"/>
      <c r="V11" s="19"/>
      <c r="W11" s="20"/>
      <c r="X11" s="17"/>
      <c r="Y11" s="18"/>
      <c r="Z11" s="19"/>
      <c r="AA11" s="21"/>
      <c r="AB11" s="2"/>
      <c r="AC11" s="12" t="s">
        <v>104</v>
      </c>
      <c r="AD11" s="18">
        <v>2</v>
      </c>
      <c r="AE11" s="19">
        <v>4</v>
      </c>
      <c r="AF11" s="20">
        <v>-3</v>
      </c>
      <c r="AG11" s="17"/>
      <c r="AH11" s="18"/>
      <c r="AI11" s="19"/>
      <c r="AJ11" s="21">
        <v>10</v>
      </c>
      <c r="AM11" s="12" t="s">
        <v>104</v>
      </c>
      <c r="AN11" s="66">
        <f t="shared" si="0"/>
        <v>2</v>
      </c>
      <c r="AO11" s="73">
        <f t="shared" si="1"/>
        <v>10</v>
      </c>
      <c r="AP11" s="124">
        <f>IF(AN11=0,"00.00%",AN11/(AN11+AO11))</f>
        <v>0.16666666666666666</v>
      </c>
      <c r="AQ11" s="24"/>
    </row>
    <row r="12" spans="2:43" ht="13.2" customHeight="1">
      <c r="B12" s="12" t="s">
        <v>105</v>
      </c>
      <c r="C12" s="18">
        <v>3</v>
      </c>
      <c r="D12" s="19">
        <v>7</v>
      </c>
      <c r="E12" s="20">
        <v>-3</v>
      </c>
      <c r="F12" s="17"/>
      <c r="G12" s="18"/>
      <c r="H12" s="19"/>
      <c r="I12" s="21">
        <v>10</v>
      </c>
      <c r="J12" s="2"/>
      <c r="K12" s="12" t="s">
        <v>105</v>
      </c>
      <c r="L12" s="18">
        <v>0</v>
      </c>
      <c r="M12" s="42">
        <v>6</v>
      </c>
      <c r="N12" s="20">
        <v>-5</v>
      </c>
      <c r="O12" s="17"/>
      <c r="P12" s="18"/>
      <c r="Q12" s="19"/>
      <c r="R12" s="21">
        <v>10</v>
      </c>
      <c r="S12" s="2"/>
      <c r="T12" s="12" t="s">
        <v>105</v>
      </c>
      <c r="U12" s="18"/>
      <c r="V12" s="19"/>
      <c r="W12" s="20"/>
      <c r="X12" s="17"/>
      <c r="Y12" s="18"/>
      <c r="Z12" s="19"/>
      <c r="AA12" s="21"/>
      <c r="AB12" s="2"/>
      <c r="AC12" s="12" t="s">
        <v>105</v>
      </c>
      <c r="AD12" s="18">
        <v>0</v>
      </c>
      <c r="AE12" s="19">
        <v>6</v>
      </c>
      <c r="AF12" s="20">
        <v>-5</v>
      </c>
      <c r="AG12" s="17"/>
      <c r="AH12" s="18"/>
      <c r="AI12" s="19"/>
      <c r="AJ12" s="21">
        <v>10</v>
      </c>
      <c r="AM12" s="12" t="s">
        <v>105</v>
      </c>
      <c r="AN12" s="66">
        <f t="shared" si="0"/>
        <v>5</v>
      </c>
      <c r="AO12" s="73">
        <f t="shared" si="1"/>
        <v>23</v>
      </c>
      <c r="AP12" s="124">
        <f t="shared" ref="AP12:AP19" si="3">IF(AN12=0,"00.00%",AN12/(AN12+AO12))</f>
        <v>0.17857142857142858</v>
      </c>
      <c r="AQ12" s="24"/>
    </row>
    <row r="13" spans="2:43" ht="13.2" customHeight="1">
      <c r="B13" s="12" t="s">
        <v>106</v>
      </c>
      <c r="C13" s="18"/>
      <c r="D13" s="19"/>
      <c r="E13" s="20"/>
      <c r="F13" s="17"/>
      <c r="G13" s="18"/>
      <c r="H13" s="19"/>
      <c r="I13" s="21"/>
      <c r="J13" s="2"/>
      <c r="K13" s="12" t="s">
        <v>106</v>
      </c>
      <c r="L13" s="18"/>
      <c r="M13" s="19"/>
      <c r="N13" s="20"/>
      <c r="O13" s="17"/>
      <c r="P13" s="18"/>
      <c r="Q13" s="19"/>
      <c r="R13" s="21"/>
      <c r="S13" s="2"/>
      <c r="T13" s="12" t="s">
        <v>106</v>
      </c>
      <c r="U13" s="18">
        <v>3</v>
      </c>
      <c r="V13" s="19">
        <v>6</v>
      </c>
      <c r="W13" s="20">
        <v>-3</v>
      </c>
      <c r="X13" s="17"/>
      <c r="Y13" s="18"/>
      <c r="Z13" s="19"/>
      <c r="AA13" s="21">
        <v>10</v>
      </c>
      <c r="AB13" s="2"/>
      <c r="AC13" s="12" t="s">
        <v>106</v>
      </c>
      <c r="AD13" s="18"/>
      <c r="AE13" s="19"/>
      <c r="AF13" s="20"/>
      <c r="AG13" s="17"/>
      <c r="AH13" s="18"/>
      <c r="AI13" s="19"/>
      <c r="AJ13" s="21"/>
      <c r="AM13" s="12" t="s">
        <v>106</v>
      </c>
      <c r="AN13" s="66">
        <f t="shared" si="0"/>
        <v>3</v>
      </c>
      <c r="AO13" s="73">
        <f t="shared" si="1"/>
        <v>6</v>
      </c>
      <c r="AP13" s="124">
        <f t="shared" si="3"/>
        <v>0.33333333333333331</v>
      </c>
      <c r="AQ13" s="24"/>
    </row>
    <row r="14" spans="2:43" ht="13.2" customHeight="1">
      <c r="B14" s="12" t="s">
        <v>107</v>
      </c>
      <c r="C14" s="18"/>
      <c r="D14" s="19"/>
      <c r="E14" s="20"/>
      <c r="F14" s="17"/>
      <c r="G14" s="18"/>
      <c r="H14" s="19"/>
      <c r="I14" s="21"/>
      <c r="J14" s="2"/>
      <c r="K14" s="12" t="s">
        <v>107</v>
      </c>
      <c r="L14" s="18"/>
      <c r="M14" s="19"/>
      <c r="N14" s="20"/>
      <c r="O14" s="17"/>
      <c r="P14" s="18"/>
      <c r="Q14" s="19"/>
      <c r="R14" s="21"/>
      <c r="S14" s="2"/>
      <c r="T14" s="12" t="s">
        <v>107</v>
      </c>
      <c r="U14" s="18"/>
      <c r="V14" s="19"/>
      <c r="W14" s="20"/>
      <c r="X14" s="17"/>
      <c r="Y14" s="18"/>
      <c r="Z14" s="19"/>
      <c r="AA14" s="21"/>
      <c r="AB14" s="2"/>
      <c r="AC14" s="12" t="s">
        <v>107</v>
      </c>
      <c r="AD14" s="18"/>
      <c r="AE14" s="19"/>
      <c r="AF14" s="20"/>
      <c r="AG14" s="17"/>
      <c r="AH14" s="18"/>
      <c r="AI14" s="19"/>
      <c r="AJ14" s="21"/>
      <c r="AM14" s="12" t="s">
        <v>107</v>
      </c>
      <c r="AN14" s="66">
        <f t="shared" si="0"/>
        <v>0</v>
      </c>
      <c r="AO14" s="73">
        <f t="shared" si="1"/>
        <v>0</v>
      </c>
      <c r="AP14" s="124" t="str">
        <f t="shared" si="3"/>
        <v>00.00%</v>
      </c>
      <c r="AQ14" s="24"/>
    </row>
    <row r="15" spans="2:43" ht="13.2" customHeight="1">
      <c r="B15" s="12" t="s">
        <v>108</v>
      </c>
      <c r="C15" s="18"/>
      <c r="D15" s="19"/>
      <c r="E15" s="20"/>
      <c r="F15" s="17"/>
      <c r="G15" s="18"/>
      <c r="H15" s="19"/>
      <c r="I15" s="21"/>
      <c r="J15" s="2"/>
      <c r="K15" s="12" t="s">
        <v>108</v>
      </c>
      <c r="L15" s="18">
        <v>2</v>
      </c>
      <c r="M15" s="19">
        <v>4</v>
      </c>
      <c r="N15" s="20">
        <v>-3</v>
      </c>
      <c r="O15" s="17"/>
      <c r="P15" s="18"/>
      <c r="Q15" s="19"/>
      <c r="R15" s="21">
        <v>10</v>
      </c>
      <c r="S15" s="2"/>
      <c r="T15" s="12" t="s">
        <v>108</v>
      </c>
      <c r="U15" s="18"/>
      <c r="V15" s="19"/>
      <c r="W15" s="20"/>
      <c r="X15" s="17"/>
      <c r="Y15" s="18"/>
      <c r="Z15" s="19"/>
      <c r="AA15" s="21"/>
      <c r="AB15" s="2"/>
      <c r="AC15" s="12" t="s">
        <v>108</v>
      </c>
      <c r="AD15" s="18"/>
      <c r="AE15" s="19"/>
      <c r="AF15" s="20"/>
      <c r="AG15" s="17"/>
      <c r="AH15" s="18"/>
      <c r="AI15" s="19"/>
      <c r="AJ15" s="21"/>
      <c r="AM15" s="12" t="s">
        <v>108</v>
      </c>
      <c r="AN15" s="66">
        <f t="shared" si="0"/>
        <v>2</v>
      </c>
      <c r="AO15" s="73">
        <f t="shared" si="1"/>
        <v>4</v>
      </c>
      <c r="AP15" s="124">
        <f t="shared" si="3"/>
        <v>0.33333333333333331</v>
      </c>
      <c r="AQ15" s="24"/>
    </row>
    <row r="16" spans="2:43" ht="13.2" customHeight="1">
      <c r="B16" s="12" t="s">
        <v>109</v>
      </c>
      <c r="C16" s="18"/>
      <c r="D16" s="19"/>
      <c r="E16" s="20"/>
      <c r="F16" s="17"/>
      <c r="G16" s="18"/>
      <c r="H16" s="19"/>
      <c r="I16" s="21"/>
      <c r="J16" s="2"/>
      <c r="K16" s="12" t="s">
        <v>109</v>
      </c>
      <c r="L16" s="18"/>
      <c r="M16" s="19"/>
      <c r="N16" s="20"/>
      <c r="O16" s="17"/>
      <c r="P16" s="18"/>
      <c r="Q16" s="19"/>
      <c r="R16" s="21">
        <v>10</v>
      </c>
      <c r="S16" s="2"/>
      <c r="T16" s="12" t="s">
        <v>109</v>
      </c>
      <c r="U16" s="18"/>
      <c r="V16" s="19"/>
      <c r="W16" s="20"/>
      <c r="X16" s="17"/>
      <c r="Y16" s="18"/>
      <c r="Z16" s="19"/>
      <c r="AA16" s="21"/>
      <c r="AB16" s="2"/>
      <c r="AC16" s="12" t="s">
        <v>109</v>
      </c>
      <c r="AD16" s="18"/>
      <c r="AE16" s="19"/>
      <c r="AF16" s="20"/>
      <c r="AG16" s="17"/>
      <c r="AH16" s="18"/>
      <c r="AI16" s="19"/>
      <c r="AJ16" s="21"/>
      <c r="AM16" s="12" t="s">
        <v>109</v>
      </c>
      <c r="AN16" s="66">
        <f t="shared" si="0"/>
        <v>0</v>
      </c>
      <c r="AO16" s="73">
        <f t="shared" si="1"/>
        <v>0</v>
      </c>
      <c r="AP16" s="124" t="str">
        <f t="shared" si="3"/>
        <v>00.00%</v>
      </c>
      <c r="AQ16" s="24"/>
    </row>
    <row r="17" spans="2:43" ht="13.2" customHeight="1">
      <c r="B17" s="12" t="s">
        <v>110</v>
      </c>
      <c r="C17" s="18"/>
      <c r="D17" s="19"/>
      <c r="E17" s="20"/>
      <c r="F17" s="17"/>
      <c r="G17" s="18"/>
      <c r="H17" s="19"/>
      <c r="I17" s="21"/>
      <c r="J17" s="2"/>
      <c r="K17" s="12" t="s">
        <v>110</v>
      </c>
      <c r="L17" s="18"/>
      <c r="M17" s="19"/>
      <c r="N17" s="20"/>
      <c r="O17" s="17"/>
      <c r="P17" s="18"/>
      <c r="Q17" s="19"/>
      <c r="R17" s="21">
        <v>10</v>
      </c>
      <c r="S17" s="2"/>
      <c r="T17" s="12" t="s">
        <v>110</v>
      </c>
      <c r="U17" s="18"/>
      <c r="V17" s="19"/>
      <c r="W17" s="20"/>
      <c r="X17" s="17"/>
      <c r="Y17" s="18"/>
      <c r="Z17" s="19"/>
      <c r="AA17" s="21"/>
      <c r="AB17" s="2"/>
      <c r="AC17" s="12" t="s">
        <v>110</v>
      </c>
      <c r="AD17" s="18"/>
      <c r="AE17" s="19"/>
      <c r="AF17" s="20"/>
      <c r="AG17" s="17"/>
      <c r="AH17" s="18"/>
      <c r="AI17" s="19"/>
      <c r="AJ17" s="21"/>
      <c r="AM17" s="12" t="s">
        <v>110</v>
      </c>
      <c r="AN17" s="66">
        <f t="shared" si="0"/>
        <v>0</v>
      </c>
      <c r="AO17" s="73">
        <f t="shared" si="1"/>
        <v>0</v>
      </c>
      <c r="AP17" s="124" t="str">
        <f t="shared" si="3"/>
        <v>00.00%</v>
      </c>
      <c r="AQ17" s="24"/>
    </row>
    <row r="18" spans="2:43" ht="13.2" customHeight="1">
      <c r="B18" s="17" t="s">
        <v>111</v>
      </c>
      <c r="C18" s="18"/>
      <c r="D18" s="19"/>
      <c r="E18" s="20"/>
      <c r="F18" s="17"/>
      <c r="G18" s="18"/>
      <c r="H18" s="19"/>
      <c r="I18" s="21"/>
      <c r="J18" s="2"/>
      <c r="K18" s="17" t="s">
        <v>111</v>
      </c>
      <c r="L18" s="18"/>
      <c r="M18" s="19"/>
      <c r="N18" s="20"/>
      <c r="O18" s="17"/>
      <c r="P18" s="18"/>
      <c r="Q18" s="19"/>
      <c r="R18" s="21"/>
      <c r="S18" s="2"/>
      <c r="T18" s="17" t="s">
        <v>111</v>
      </c>
      <c r="U18" s="18"/>
      <c r="V18" s="19"/>
      <c r="W18" s="20"/>
      <c r="X18" s="17"/>
      <c r="Y18" s="18"/>
      <c r="Z18" s="19"/>
      <c r="AA18" s="21"/>
      <c r="AB18" s="2"/>
      <c r="AC18" s="17" t="s">
        <v>111</v>
      </c>
      <c r="AD18" s="18"/>
      <c r="AE18" s="19"/>
      <c r="AF18" s="20"/>
      <c r="AG18" s="17"/>
      <c r="AH18" s="18"/>
      <c r="AI18" s="19"/>
      <c r="AJ18" s="21"/>
      <c r="AM18" s="17" t="s">
        <v>111</v>
      </c>
      <c r="AN18" s="66">
        <f t="shared" si="0"/>
        <v>0</v>
      </c>
      <c r="AO18" s="73">
        <f t="shared" si="1"/>
        <v>0</v>
      </c>
      <c r="AP18" s="124" t="str">
        <f t="shared" si="3"/>
        <v>00.00%</v>
      </c>
      <c r="AQ18" s="24"/>
    </row>
    <row r="19" spans="2:43" ht="13.2" customHeight="1" thickBot="1">
      <c r="B19" s="71" t="s">
        <v>112</v>
      </c>
      <c r="C19" s="86"/>
      <c r="D19" s="87"/>
      <c r="E19" s="7"/>
      <c r="F19" s="71"/>
      <c r="G19" s="86"/>
      <c r="H19" s="87"/>
      <c r="I19" s="88"/>
      <c r="J19" s="2"/>
      <c r="K19" s="71" t="s">
        <v>112</v>
      </c>
      <c r="L19" s="86"/>
      <c r="M19" s="87"/>
      <c r="N19" s="7"/>
      <c r="O19" s="71"/>
      <c r="P19" s="86"/>
      <c r="Q19" s="87"/>
      <c r="R19" s="88"/>
      <c r="S19" s="2"/>
      <c r="T19" s="71" t="s">
        <v>112</v>
      </c>
      <c r="U19" s="86"/>
      <c r="V19" s="87"/>
      <c r="W19" s="7"/>
      <c r="X19" s="71"/>
      <c r="Y19" s="86"/>
      <c r="Z19" s="87"/>
      <c r="AA19" s="88"/>
      <c r="AB19" s="2"/>
      <c r="AC19" s="71" t="s">
        <v>112</v>
      </c>
      <c r="AD19" s="86"/>
      <c r="AE19" s="87"/>
      <c r="AF19" s="7"/>
      <c r="AG19" s="71"/>
      <c r="AH19" s="86"/>
      <c r="AI19" s="87"/>
      <c r="AJ19" s="88"/>
      <c r="AM19" s="71" t="s">
        <v>112</v>
      </c>
      <c r="AN19" s="70">
        <f t="shared" si="0"/>
        <v>0</v>
      </c>
      <c r="AO19" s="84">
        <f t="shared" si="1"/>
        <v>0</v>
      </c>
      <c r="AP19" s="125" t="str">
        <f t="shared" si="3"/>
        <v>00.00%</v>
      </c>
      <c r="AQ19" s="118"/>
    </row>
    <row r="20" spans="2:43" ht="13.2" customHeight="1" thickBot="1">
      <c r="J20" s="2"/>
      <c r="S20" s="2"/>
      <c r="AB20" s="2"/>
      <c r="AK20" s="2"/>
      <c r="AL20" s="2"/>
    </row>
    <row r="21" spans="2:43" ht="13.2" customHeight="1" thickBot="1">
      <c r="B21" s="174"/>
      <c r="C21" s="166" t="s">
        <v>70</v>
      </c>
      <c r="D21" s="167"/>
      <c r="E21" s="168"/>
      <c r="F21" s="3" t="s">
        <v>43</v>
      </c>
      <c r="G21" s="4" t="s">
        <v>35</v>
      </c>
      <c r="H21" s="169">
        <v>41909</v>
      </c>
      <c r="I21" s="170"/>
      <c r="J21" s="2"/>
      <c r="K21" s="174"/>
      <c r="L21" s="166" t="s">
        <v>73</v>
      </c>
      <c r="M21" s="167"/>
      <c r="N21" s="168"/>
      <c r="O21" s="3" t="s">
        <v>43</v>
      </c>
      <c r="P21" s="4" t="s">
        <v>35</v>
      </c>
      <c r="Q21" s="169">
        <v>41937</v>
      </c>
      <c r="R21" s="170"/>
      <c r="S21" s="2"/>
      <c r="T21" s="174"/>
      <c r="U21" s="166" t="s">
        <v>74</v>
      </c>
      <c r="V21" s="167"/>
      <c r="W21" s="168"/>
      <c r="X21" s="3" t="s">
        <v>43</v>
      </c>
      <c r="Y21" s="4" t="s">
        <v>35</v>
      </c>
      <c r="Z21" s="169">
        <v>41965</v>
      </c>
      <c r="AA21" s="170"/>
      <c r="AB21" s="2"/>
      <c r="AC21" s="174"/>
      <c r="AD21" s="166" t="s">
        <v>75</v>
      </c>
      <c r="AE21" s="167"/>
      <c r="AF21" s="168"/>
      <c r="AG21" s="3" t="s">
        <v>43</v>
      </c>
      <c r="AH21" s="4" t="s">
        <v>35</v>
      </c>
      <c r="AI21" s="169">
        <v>41993</v>
      </c>
      <c r="AJ21" s="170"/>
      <c r="AK21" s="2"/>
      <c r="AL21" s="2"/>
      <c r="AM21" s="174"/>
      <c r="AN21" s="171" t="s">
        <v>45</v>
      </c>
    </row>
    <row r="22" spans="2:43" ht="13.2" customHeight="1" thickBot="1">
      <c r="B22" s="175"/>
      <c r="C22" s="5" t="s">
        <v>28</v>
      </c>
      <c r="D22" s="6" t="s">
        <v>29</v>
      </c>
      <c r="E22" s="7" t="s">
        <v>8</v>
      </c>
      <c r="F22" s="8" t="s">
        <v>44</v>
      </c>
      <c r="G22" s="9" t="s">
        <v>12</v>
      </c>
      <c r="H22" s="10" t="s">
        <v>13</v>
      </c>
      <c r="I22" s="11" t="s">
        <v>11</v>
      </c>
      <c r="J22" s="2"/>
      <c r="K22" s="175"/>
      <c r="L22" s="5" t="s">
        <v>28</v>
      </c>
      <c r="M22" s="6" t="s">
        <v>29</v>
      </c>
      <c r="N22" s="7" t="s">
        <v>8</v>
      </c>
      <c r="O22" s="8" t="s">
        <v>44</v>
      </c>
      <c r="P22" s="9" t="s">
        <v>12</v>
      </c>
      <c r="Q22" s="10" t="s">
        <v>13</v>
      </c>
      <c r="R22" s="11" t="s">
        <v>11</v>
      </c>
      <c r="S22" s="2"/>
      <c r="T22" s="175"/>
      <c r="U22" s="5" t="s">
        <v>28</v>
      </c>
      <c r="V22" s="6" t="s">
        <v>29</v>
      </c>
      <c r="W22" s="7" t="s">
        <v>8</v>
      </c>
      <c r="X22" s="8" t="s">
        <v>44</v>
      </c>
      <c r="Y22" s="9" t="s">
        <v>12</v>
      </c>
      <c r="Z22" s="10" t="s">
        <v>13</v>
      </c>
      <c r="AA22" s="11" t="s">
        <v>11</v>
      </c>
      <c r="AB22" s="2"/>
      <c r="AC22" s="175"/>
      <c r="AD22" s="5" t="s">
        <v>28</v>
      </c>
      <c r="AE22" s="6" t="s">
        <v>29</v>
      </c>
      <c r="AF22" s="7" t="s">
        <v>8</v>
      </c>
      <c r="AG22" s="8" t="s">
        <v>44</v>
      </c>
      <c r="AH22" s="9" t="s">
        <v>12</v>
      </c>
      <c r="AI22" s="10" t="s">
        <v>13</v>
      </c>
      <c r="AJ22" s="11" t="s">
        <v>11</v>
      </c>
      <c r="AK22" s="2"/>
      <c r="AL22" s="2"/>
      <c r="AM22" s="175"/>
      <c r="AN22" s="172"/>
    </row>
    <row r="23" spans="2:43" ht="13.2" customHeight="1">
      <c r="B23" s="12" t="s">
        <v>97</v>
      </c>
      <c r="C23" s="138"/>
      <c r="D23" s="139"/>
      <c r="E23" s="140"/>
      <c r="F23" s="141"/>
      <c r="G23" s="138"/>
      <c r="H23" s="139"/>
      <c r="I23" s="142"/>
      <c r="J23" s="2"/>
      <c r="K23" s="12" t="s">
        <v>97</v>
      </c>
      <c r="L23" s="138"/>
      <c r="M23" s="139"/>
      <c r="N23" s="140"/>
      <c r="O23" s="141"/>
      <c r="P23" s="138"/>
      <c r="Q23" s="139"/>
      <c r="R23" s="142"/>
      <c r="S23" s="2"/>
      <c r="T23" s="12" t="s">
        <v>97</v>
      </c>
      <c r="U23" s="138"/>
      <c r="V23" s="139"/>
      <c r="W23" s="140"/>
      <c r="X23" s="141"/>
      <c r="Y23" s="138"/>
      <c r="Z23" s="139"/>
      <c r="AA23" s="142"/>
      <c r="AB23" s="2"/>
      <c r="AC23" s="12" t="s">
        <v>97</v>
      </c>
      <c r="AD23" s="138"/>
      <c r="AE23" s="139"/>
      <c r="AF23" s="140"/>
      <c r="AG23" s="141"/>
      <c r="AH23" s="138"/>
      <c r="AI23" s="139"/>
      <c r="AJ23" s="142"/>
      <c r="AK23" s="2"/>
      <c r="AL23" s="2"/>
      <c r="AM23" s="12" t="s">
        <v>97</v>
      </c>
      <c r="AN23" s="23">
        <f t="shared" ref="AN23:AN38" si="4">SUM(E4:I4,N4:R4,W4:AA4,AF4:AJ4,E23:I23,N23:R23,W23:AA23,AF23:AJ23)</f>
        <v>62</v>
      </c>
    </row>
    <row r="24" spans="2:43" ht="13.2" customHeight="1">
      <c r="B24" s="12" t="s">
        <v>98</v>
      </c>
      <c r="C24" s="18">
        <v>3</v>
      </c>
      <c r="D24" s="19">
        <v>3</v>
      </c>
      <c r="E24" s="20"/>
      <c r="F24" s="17"/>
      <c r="G24" s="18"/>
      <c r="H24" s="19"/>
      <c r="I24" s="21">
        <v>10</v>
      </c>
      <c r="J24" s="2"/>
      <c r="K24" s="12" t="s">
        <v>98</v>
      </c>
      <c r="L24" s="18"/>
      <c r="M24" s="19"/>
      <c r="N24" s="20"/>
      <c r="O24" s="17"/>
      <c r="P24" s="18"/>
      <c r="Q24" s="19"/>
      <c r="R24" s="21"/>
      <c r="S24" s="2"/>
      <c r="T24" s="12" t="s">
        <v>98</v>
      </c>
      <c r="U24" s="18"/>
      <c r="V24" s="19"/>
      <c r="W24" s="20"/>
      <c r="X24" s="17"/>
      <c r="Y24" s="18"/>
      <c r="Z24" s="19"/>
      <c r="AA24" s="21"/>
      <c r="AB24" s="2"/>
      <c r="AC24" s="12" t="s">
        <v>98</v>
      </c>
      <c r="AD24" s="18"/>
      <c r="AE24" s="19"/>
      <c r="AF24" s="20"/>
      <c r="AG24" s="17"/>
      <c r="AH24" s="18"/>
      <c r="AI24" s="19"/>
      <c r="AJ24" s="21"/>
      <c r="AK24" s="2"/>
      <c r="AL24" s="2"/>
      <c r="AM24" s="12" t="s">
        <v>98</v>
      </c>
      <c r="AN24" s="24">
        <f t="shared" si="4"/>
        <v>87</v>
      </c>
    </row>
    <row r="25" spans="2:43" ht="13.2" customHeight="1">
      <c r="B25" s="12" t="s">
        <v>99</v>
      </c>
      <c r="C25" s="18">
        <v>6</v>
      </c>
      <c r="D25" s="19">
        <v>0</v>
      </c>
      <c r="E25" s="20">
        <v>20</v>
      </c>
      <c r="F25" s="17">
        <v>10</v>
      </c>
      <c r="G25" s="18"/>
      <c r="H25" s="19">
        <v>1</v>
      </c>
      <c r="I25" s="21">
        <v>10</v>
      </c>
      <c r="J25" s="2"/>
      <c r="K25" s="12" t="s">
        <v>99</v>
      </c>
      <c r="L25" s="18"/>
      <c r="M25" s="19"/>
      <c r="N25" s="20"/>
      <c r="O25" s="17"/>
      <c r="P25" s="18"/>
      <c r="Q25" s="19"/>
      <c r="R25" s="21"/>
      <c r="S25" s="2"/>
      <c r="T25" s="12" t="s">
        <v>99</v>
      </c>
      <c r="U25" s="18"/>
      <c r="V25" s="19"/>
      <c r="W25" s="20"/>
      <c r="X25" s="17"/>
      <c r="Y25" s="18"/>
      <c r="Z25" s="19"/>
      <c r="AA25" s="21"/>
      <c r="AB25" s="2"/>
      <c r="AC25" s="12" t="s">
        <v>99</v>
      </c>
      <c r="AD25" s="18"/>
      <c r="AE25" s="19"/>
      <c r="AF25" s="20"/>
      <c r="AG25" s="17"/>
      <c r="AH25" s="18"/>
      <c r="AI25" s="19"/>
      <c r="AJ25" s="21"/>
      <c r="AK25" s="2"/>
      <c r="AL25" s="2"/>
      <c r="AM25" s="12" t="s">
        <v>99</v>
      </c>
      <c r="AN25" s="24">
        <f t="shared" si="4"/>
        <v>121</v>
      </c>
    </row>
    <row r="26" spans="2:43" ht="13.2" customHeight="1">
      <c r="B26" s="12" t="s">
        <v>100</v>
      </c>
      <c r="C26" s="18">
        <v>4</v>
      </c>
      <c r="D26" s="19">
        <v>2</v>
      </c>
      <c r="E26" s="20">
        <v>10</v>
      </c>
      <c r="F26" s="17"/>
      <c r="G26" s="18"/>
      <c r="H26" s="19">
        <v>1</v>
      </c>
      <c r="I26" s="21">
        <v>10</v>
      </c>
      <c r="J26" s="2"/>
      <c r="K26" s="12" t="s">
        <v>100</v>
      </c>
      <c r="L26" s="18"/>
      <c r="M26" s="19"/>
      <c r="N26" s="20"/>
      <c r="O26" s="17"/>
      <c r="P26" s="18"/>
      <c r="Q26" s="19"/>
      <c r="R26" s="21"/>
      <c r="S26" s="2"/>
      <c r="T26" s="12" t="s">
        <v>100</v>
      </c>
      <c r="U26" s="18"/>
      <c r="V26" s="19"/>
      <c r="W26" s="20"/>
      <c r="X26" s="17"/>
      <c r="Y26" s="18"/>
      <c r="Z26" s="19"/>
      <c r="AA26" s="21"/>
      <c r="AB26" s="2"/>
      <c r="AC26" s="12" t="s">
        <v>100</v>
      </c>
      <c r="AD26" s="18"/>
      <c r="AE26" s="19"/>
      <c r="AF26" s="20"/>
      <c r="AG26" s="17"/>
      <c r="AH26" s="18"/>
      <c r="AI26" s="19"/>
      <c r="AJ26" s="21"/>
      <c r="AK26" s="2"/>
      <c r="AL26" s="2"/>
      <c r="AM26" s="12" t="s">
        <v>100</v>
      </c>
      <c r="AN26" s="24">
        <f t="shared" si="4"/>
        <v>110</v>
      </c>
    </row>
    <row r="27" spans="2:43" ht="13.2" customHeight="1">
      <c r="B27" s="12" t="s">
        <v>101</v>
      </c>
      <c r="C27" s="18">
        <v>2</v>
      </c>
      <c r="D27" s="19">
        <v>4</v>
      </c>
      <c r="E27" s="20">
        <v>-3</v>
      </c>
      <c r="F27" s="17"/>
      <c r="G27" s="18"/>
      <c r="H27" s="19">
        <v>1</v>
      </c>
      <c r="I27" s="21">
        <v>10</v>
      </c>
      <c r="J27" s="2"/>
      <c r="K27" s="12" t="s">
        <v>101</v>
      </c>
      <c r="L27" s="18"/>
      <c r="M27" s="19"/>
      <c r="N27" s="20"/>
      <c r="O27" s="17"/>
      <c r="P27" s="18"/>
      <c r="Q27" s="19"/>
      <c r="R27" s="21"/>
      <c r="S27" s="2"/>
      <c r="T27" s="12" t="s">
        <v>101</v>
      </c>
      <c r="U27" s="18"/>
      <c r="V27" s="19"/>
      <c r="W27" s="20"/>
      <c r="X27" s="17"/>
      <c r="Y27" s="18"/>
      <c r="Z27" s="19"/>
      <c r="AA27" s="21"/>
      <c r="AB27" s="2"/>
      <c r="AC27" s="12" t="s">
        <v>101</v>
      </c>
      <c r="AD27" s="18"/>
      <c r="AE27" s="19"/>
      <c r="AF27" s="20"/>
      <c r="AG27" s="17"/>
      <c r="AH27" s="18"/>
      <c r="AI27" s="19"/>
      <c r="AJ27" s="21"/>
      <c r="AK27" s="2"/>
      <c r="AL27" s="2"/>
      <c r="AM27" s="12" t="s">
        <v>101</v>
      </c>
      <c r="AN27" s="24">
        <f t="shared" si="4"/>
        <v>38</v>
      </c>
    </row>
    <row r="28" spans="2:43" ht="13.2" customHeight="1">
      <c r="B28" s="12" t="s">
        <v>102</v>
      </c>
      <c r="C28" s="18">
        <v>3</v>
      </c>
      <c r="D28" s="19">
        <v>3</v>
      </c>
      <c r="E28" s="20"/>
      <c r="F28" s="17"/>
      <c r="G28" s="18"/>
      <c r="H28" s="19"/>
      <c r="I28" s="21">
        <v>10</v>
      </c>
      <c r="J28" s="2"/>
      <c r="K28" s="12" t="s">
        <v>102</v>
      </c>
      <c r="L28" s="18"/>
      <c r="M28" s="19"/>
      <c r="N28" s="20"/>
      <c r="O28" s="17"/>
      <c r="P28" s="18"/>
      <c r="Q28" s="19"/>
      <c r="R28" s="21"/>
      <c r="S28" s="2"/>
      <c r="T28" s="12" t="s">
        <v>102</v>
      </c>
      <c r="U28" s="18"/>
      <c r="V28" s="19"/>
      <c r="W28" s="20"/>
      <c r="X28" s="17"/>
      <c r="Y28" s="18"/>
      <c r="Z28" s="19"/>
      <c r="AA28" s="21"/>
      <c r="AB28" s="2"/>
      <c r="AC28" s="12" t="s">
        <v>102</v>
      </c>
      <c r="AD28" s="18"/>
      <c r="AE28" s="19"/>
      <c r="AF28" s="20"/>
      <c r="AG28" s="17"/>
      <c r="AH28" s="18"/>
      <c r="AI28" s="19"/>
      <c r="AJ28" s="21"/>
      <c r="AK28" s="2"/>
      <c r="AL28" s="2"/>
      <c r="AM28" s="12" t="s">
        <v>102</v>
      </c>
      <c r="AN28" s="24">
        <f t="shared" si="4"/>
        <v>27</v>
      </c>
    </row>
    <row r="29" spans="2:43" ht="13.2" customHeight="1">
      <c r="B29" s="12" t="s">
        <v>103</v>
      </c>
      <c r="C29" s="18"/>
      <c r="D29" s="19"/>
      <c r="E29" s="20"/>
      <c r="F29" s="17"/>
      <c r="G29" s="18"/>
      <c r="H29" s="19"/>
      <c r="I29" s="21"/>
      <c r="J29" s="2"/>
      <c r="K29" s="12" t="s">
        <v>103</v>
      </c>
      <c r="L29" s="18"/>
      <c r="M29" s="19"/>
      <c r="N29" s="20"/>
      <c r="O29" s="17"/>
      <c r="P29" s="18"/>
      <c r="Q29" s="19"/>
      <c r="R29" s="21"/>
      <c r="S29" s="2"/>
      <c r="T29" s="12" t="s">
        <v>103</v>
      </c>
      <c r="U29" s="18"/>
      <c r="V29" s="19"/>
      <c r="W29" s="20"/>
      <c r="X29" s="17"/>
      <c r="Y29" s="18"/>
      <c r="Z29" s="19"/>
      <c r="AA29" s="21"/>
      <c r="AB29" s="2"/>
      <c r="AC29" s="12" t="s">
        <v>103</v>
      </c>
      <c r="AD29" s="18"/>
      <c r="AE29" s="19"/>
      <c r="AF29" s="20"/>
      <c r="AG29" s="17"/>
      <c r="AH29" s="18"/>
      <c r="AI29" s="19"/>
      <c r="AJ29" s="21"/>
      <c r="AK29" s="2"/>
      <c r="AL29" s="2"/>
      <c r="AM29" s="12" t="s">
        <v>103</v>
      </c>
      <c r="AN29" s="24">
        <f t="shared" si="4"/>
        <v>58</v>
      </c>
    </row>
    <row r="30" spans="2:43" ht="13.2" customHeight="1">
      <c r="B30" s="12" t="s">
        <v>104</v>
      </c>
      <c r="C30" s="18">
        <v>0</v>
      </c>
      <c r="D30" s="19">
        <v>6</v>
      </c>
      <c r="E30" s="20">
        <v>-5</v>
      </c>
      <c r="F30" s="17"/>
      <c r="G30" s="18"/>
      <c r="H30" s="19"/>
      <c r="I30" s="21">
        <v>10</v>
      </c>
      <c r="J30" s="2"/>
      <c r="K30" s="12" t="s">
        <v>104</v>
      </c>
      <c r="L30" s="18"/>
      <c r="M30" s="19"/>
      <c r="N30" s="20"/>
      <c r="O30" s="17"/>
      <c r="P30" s="18"/>
      <c r="Q30" s="19"/>
      <c r="R30" s="21"/>
      <c r="S30" s="2"/>
      <c r="T30" s="12" t="s">
        <v>104</v>
      </c>
      <c r="U30" s="18"/>
      <c r="V30" s="19"/>
      <c r="W30" s="20"/>
      <c r="X30" s="17"/>
      <c r="Y30" s="18"/>
      <c r="Z30" s="19"/>
      <c r="AA30" s="21"/>
      <c r="AB30" s="2"/>
      <c r="AC30" s="12" t="s">
        <v>104</v>
      </c>
      <c r="AD30" s="18"/>
      <c r="AE30" s="19"/>
      <c r="AF30" s="20"/>
      <c r="AG30" s="17"/>
      <c r="AH30" s="18"/>
      <c r="AI30" s="19"/>
      <c r="AJ30" s="21"/>
      <c r="AK30" s="2"/>
      <c r="AL30" s="2"/>
      <c r="AM30" s="12" t="s">
        <v>104</v>
      </c>
      <c r="AN30" s="24">
        <f t="shared" si="4"/>
        <v>22</v>
      </c>
    </row>
    <row r="31" spans="2:43" ht="13.2" customHeight="1">
      <c r="B31" s="12" t="s">
        <v>105</v>
      </c>
      <c r="C31" s="18">
        <v>2</v>
      </c>
      <c r="D31" s="19">
        <v>4</v>
      </c>
      <c r="E31" s="20">
        <v>-3</v>
      </c>
      <c r="F31" s="17"/>
      <c r="G31" s="18"/>
      <c r="H31" s="19"/>
      <c r="I31" s="21">
        <v>10</v>
      </c>
      <c r="J31" s="2"/>
      <c r="K31" s="12" t="s">
        <v>105</v>
      </c>
      <c r="L31" s="18"/>
      <c r="M31" s="19"/>
      <c r="N31" s="20"/>
      <c r="O31" s="17"/>
      <c r="P31" s="18"/>
      <c r="Q31" s="19"/>
      <c r="R31" s="21"/>
      <c r="S31" s="2"/>
      <c r="T31" s="12" t="s">
        <v>105</v>
      </c>
      <c r="U31" s="18"/>
      <c r="V31" s="19"/>
      <c r="W31" s="20"/>
      <c r="X31" s="17"/>
      <c r="Y31" s="18"/>
      <c r="Z31" s="19"/>
      <c r="AA31" s="21"/>
      <c r="AB31" s="2"/>
      <c r="AC31" s="12" t="s">
        <v>105</v>
      </c>
      <c r="AD31" s="18"/>
      <c r="AE31" s="19"/>
      <c r="AF31" s="20"/>
      <c r="AG31" s="17"/>
      <c r="AH31" s="18"/>
      <c r="AI31" s="19"/>
      <c r="AJ31" s="21"/>
      <c r="AK31" s="2"/>
      <c r="AL31" s="2"/>
      <c r="AM31" s="12" t="s">
        <v>105</v>
      </c>
      <c r="AN31" s="24">
        <f t="shared" si="4"/>
        <v>24</v>
      </c>
    </row>
    <row r="32" spans="2:43" ht="13.2" customHeight="1">
      <c r="B32" s="12" t="s">
        <v>106</v>
      </c>
      <c r="C32" s="18"/>
      <c r="D32" s="19"/>
      <c r="E32" s="20"/>
      <c r="F32" s="17"/>
      <c r="G32" s="18"/>
      <c r="H32" s="19"/>
      <c r="I32" s="21"/>
      <c r="J32" s="2"/>
      <c r="K32" s="12" t="s">
        <v>106</v>
      </c>
      <c r="L32" s="18"/>
      <c r="M32" s="19"/>
      <c r="N32" s="20"/>
      <c r="O32" s="17"/>
      <c r="P32" s="18"/>
      <c r="Q32" s="19"/>
      <c r="R32" s="21"/>
      <c r="S32" s="2"/>
      <c r="T32" s="12" t="s">
        <v>106</v>
      </c>
      <c r="U32" s="18"/>
      <c r="V32" s="19"/>
      <c r="W32" s="20"/>
      <c r="X32" s="17"/>
      <c r="Y32" s="18"/>
      <c r="Z32" s="19"/>
      <c r="AA32" s="21"/>
      <c r="AB32" s="2"/>
      <c r="AC32" s="12" t="s">
        <v>106</v>
      </c>
      <c r="AD32" s="18"/>
      <c r="AE32" s="19"/>
      <c r="AF32" s="20"/>
      <c r="AG32" s="17"/>
      <c r="AH32" s="18"/>
      <c r="AI32" s="19"/>
      <c r="AJ32" s="21"/>
      <c r="AK32" s="2"/>
      <c r="AL32" s="2"/>
      <c r="AM32" s="12" t="s">
        <v>106</v>
      </c>
      <c r="AN32" s="24">
        <f t="shared" si="4"/>
        <v>7</v>
      </c>
    </row>
    <row r="33" spans="2:40" ht="13.2" customHeight="1">
      <c r="B33" s="12" t="s">
        <v>107</v>
      </c>
      <c r="C33" s="18"/>
      <c r="D33" s="19"/>
      <c r="E33" s="20"/>
      <c r="F33" s="17"/>
      <c r="G33" s="18"/>
      <c r="H33" s="19"/>
      <c r="I33" s="21"/>
      <c r="J33" s="2"/>
      <c r="K33" s="12" t="s">
        <v>107</v>
      </c>
      <c r="L33" s="18"/>
      <c r="M33" s="19"/>
      <c r="N33" s="20"/>
      <c r="O33" s="17"/>
      <c r="P33" s="18"/>
      <c r="Q33" s="19"/>
      <c r="R33" s="21"/>
      <c r="S33" s="2"/>
      <c r="T33" s="12" t="s">
        <v>107</v>
      </c>
      <c r="U33" s="18"/>
      <c r="V33" s="19"/>
      <c r="W33" s="20"/>
      <c r="X33" s="17"/>
      <c r="Y33" s="18"/>
      <c r="Z33" s="19"/>
      <c r="AA33" s="21"/>
      <c r="AB33" s="2"/>
      <c r="AC33" s="12" t="s">
        <v>107</v>
      </c>
      <c r="AD33" s="18"/>
      <c r="AE33" s="19"/>
      <c r="AF33" s="20"/>
      <c r="AG33" s="17"/>
      <c r="AH33" s="18"/>
      <c r="AI33" s="19"/>
      <c r="AJ33" s="21"/>
      <c r="AK33" s="2"/>
      <c r="AL33" s="2"/>
      <c r="AM33" s="12" t="s">
        <v>107</v>
      </c>
      <c r="AN33" s="24">
        <f t="shared" si="4"/>
        <v>0</v>
      </c>
    </row>
    <row r="34" spans="2:40" ht="13.2" customHeight="1">
      <c r="B34" s="12" t="s">
        <v>108</v>
      </c>
      <c r="C34" s="18"/>
      <c r="D34" s="19"/>
      <c r="E34" s="20"/>
      <c r="F34" s="17"/>
      <c r="G34" s="18"/>
      <c r="H34" s="19"/>
      <c r="I34" s="21"/>
      <c r="J34" s="2"/>
      <c r="K34" s="12" t="s">
        <v>108</v>
      </c>
      <c r="L34" s="18"/>
      <c r="M34" s="19"/>
      <c r="N34" s="20"/>
      <c r="O34" s="17"/>
      <c r="P34" s="18"/>
      <c r="Q34" s="19"/>
      <c r="R34" s="21"/>
      <c r="S34" s="2"/>
      <c r="T34" s="12" t="s">
        <v>108</v>
      </c>
      <c r="U34" s="18"/>
      <c r="V34" s="19"/>
      <c r="W34" s="20"/>
      <c r="X34" s="17"/>
      <c r="Y34" s="18"/>
      <c r="Z34" s="19"/>
      <c r="AA34" s="21"/>
      <c r="AB34" s="2"/>
      <c r="AC34" s="12" t="s">
        <v>108</v>
      </c>
      <c r="AD34" s="18"/>
      <c r="AE34" s="19"/>
      <c r="AF34" s="20"/>
      <c r="AG34" s="17"/>
      <c r="AH34" s="18"/>
      <c r="AI34" s="19"/>
      <c r="AJ34" s="21"/>
      <c r="AK34" s="2"/>
      <c r="AL34" s="2"/>
      <c r="AM34" s="12" t="s">
        <v>108</v>
      </c>
      <c r="AN34" s="24">
        <f t="shared" si="4"/>
        <v>7</v>
      </c>
    </row>
    <row r="35" spans="2:40" ht="13.2" customHeight="1">
      <c r="B35" s="12" t="s">
        <v>109</v>
      </c>
      <c r="C35" s="18"/>
      <c r="D35" s="19"/>
      <c r="E35" s="20"/>
      <c r="F35" s="17"/>
      <c r="G35" s="18"/>
      <c r="H35" s="19"/>
      <c r="I35" s="21"/>
      <c r="J35" s="2"/>
      <c r="K35" s="12" t="s">
        <v>109</v>
      </c>
      <c r="L35" s="18"/>
      <c r="M35" s="19"/>
      <c r="N35" s="20"/>
      <c r="O35" s="17"/>
      <c r="P35" s="18"/>
      <c r="Q35" s="19"/>
      <c r="R35" s="21"/>
      <c r="S35" s="2"/>
      <c r="T35" s="12" t="s">
        <v>109</v>
      </c>
      <c r="U35" s="18"/>
      <c r="V35" s="19"/>
      <c r="W35" s="20"/>
      <c r="X35" s="17"/>
      <c r="Y35" s="18"/>
      <c r="Z35" s="19"/>
      <c r="AA35" s="21"/>
      <c r="AB35" s="2"/>
      <c r="AC35" s="12" t="s">
        <v>109</v>
      </c>
      <c r="AD35" s="18"/>
      <c r="AE35" s="19"/>
      <c r="AF35" s="20"/>
      <c r="AG35" s="17"/>
      <c r="AH35" s="18"/>
      <c r="AI35" s="19"/>
      <c r="AJ35" s="21"/>
      <c r="AK35" s="2"/>
      <c r="AL35" s="2"/>
      <c r="AM35" s="12" t="s">
        <v>109</v>
      </c>
      <c r="AN35" s="24">
        <f t="shared" si="4"/>
        <v>10</v>
      </c>
    </row>
    <row r="36" spans="2:40" ht="13.2" customHeight="1">
      <c r="B36" s="12" t="s">
        <v>110</v>
      </c>
      <c r="C36" s="18"/>
      <c r="D36" s="19"/>
      <c r="E36" s="20"/>
      <c r="F36" s="17"/>
      <c r="G36" s="18"/>
      <c r="H36" s="19"/>
      <c r="I36" s="21"/>
      <c r="J36" s="2"/>
      <c r="K36" s="12" t="s">
        <v>110</v>
      </c>
      <c r="L36" s="18"/>
      <c r="M36" s="19"/>
      <c r="N36" s="20"/>
      <c r="O36" s="17"/>
      <c r="P36" s="18"/>
      <c r="Q36" s="19"/>
      <c r="R36" s="21"/>
      <c r="S36" s="2"/>
      <c r="T36" s="12" t="s">
        <v>110</v>
      </c>
      <c r="U36" s="18"/>
      <c r="V36" s="19"/>
      <c r="W36" s="20"/>
      <c r="X36" s="17"/>
      <c r="Y36" s="18"/>
      <c r="Z36" s="19"/>
      <c r="AA36" s="21"/>
      <c r="AB36" s="2"/>
      <c r="AC36" s="12" t="s">
        <v>110</v>
      </c>
      <c r="AD36" s="18"/>
      <c r="AE36" s="19"/>
      <c r="AF36" s="20"/>
      <c r="AG36" s="17"/>
      <c r="AH36" s="18"/>
      <c r="AI36" s="19"/>
      <c r="AJ36" s="21"/>
      <c r="AK36" s="2"/>
      <c r="AL36" s="2"/>
      <c r="AM36" s="12" t="s">
        <v>110</v>
      </c>
      <c r="AN36" s="24">
        <f t="shared" si="4"/>
        <v>10</v>
      </c>
    </row>
    <row r="37" spans="2:40" ht="13.2" customHeight="1">
      <c r="B37" s="17" t="s">
        <v>111</v>
      </c>
      <c r="C37" s="18"/>
      <c r="D37" s="19"/>
      <c r="E37" s="20"/>
      <c r="F37" s="17"/>
      <c r="G37" s="18"/>
      <c r="H37" s="19"/>
      <c r="I37" s="21"/>
      <c r="J37" s="2"/>
      <c r="K37" s="17" t="s">
        <v>111</v>
      </c>
      <c r="L37" s="18"/>
      <c r="M37" s="19"/>
      <c r="N37" s="20"/>
      <c r="O37" s="17"/>
      <c r="P37" s="18"/>
      <c r="Q37" s="19"/>
      <c r="R37" s="21"/>
      <c r="S37" s="2"/>
      <c r="T37" s="17" t="s">
        <v>111</v>
      </c>
      <c r="U37" s="18"/>
      <c r="V37" s="19"/>
      <c r="W37" s="20"/>
      <c r="X37" s="17"/>
      <c r="Y37" s="18"/>
      <c r="Z37" s="19"/>
      <c r="AA37" s="21"/>
      <c r="AB37" s="2"/>
      <c r="AC37" s="17" t="s">
        <v>111</v>
      </c>
      <c r="AD37" s="18"/>
      <c r="AE37" s="19"/>
      <c r="AF37" s="20"/>
      <c r="AG37" s="17"/>
      <c r="AH37" s="18"/>
      <c r="AI37" s="19"/>
      <c r="AJ37" s="21"/>
      <c r="AK37" s="2"/>
      <c r="AL37" s="2"/>
      <c r="AM37" s="17" t="s">
        <v>111</v>
      </c>
      <c r="AN37" s="23">
        <f t="shared" si="4"/>
        <v>0</v>
      </c>
    </row>
    <row r="38" spans="2:40" ht="13.2" customHeight="1" thickBot="1">
      <c r="B38" s="71" t="s">
        <v>112</v>
      </c>
      <c r="C38" s="86"/>
      <c r="D38" s="87"/>
      <c r="E38" s="7"/>
      <c r="F38" s="71"/>
      <c r="G38" s="86"/>
      <c r="H38" s="87"/>
      <c r="I38" s="88"/>
      <c r="J38" s="2"/>
      <c r="K38" s="71" t="s">
        <v>112</v>
      </c>
      <c r="L38" s="86"/>
      <c r="M38" s="87"/>
      <c r="N38" s="7"/>
      <c r="O38" s="71"/>
      <c r="P38" s="86"/>
      <c r="Q38" s="87"/>
      <c r="R38" s="88"/>
      <c r="S38" s="2"/>
      <c r="T38" s="71" t="s">
        <v>112</v>
      </c>
      <c r="U38" s="86"/>
      <c r="V38" s="87"/>
      <c r="W38" s="7"/>
      <c r="X38" s="71"/>
      <c r="Y38" s="86"/>
      <c r="Z38" s="87"/>
      <c r="AA38" s="88"/>
      <c r="AB38" s="2"/>
      <c r="AC38" s="71" t="s">
        <v>112</v>
      </c>
      <c r="AD38" s="86"/>
      <c r="AE38" s="87"/>
      <c r="AF38" s="7"/>
      <c r="AG38" s="71"/>
      <c r="AH38" s="86"/>
      <c r="AI38" s="87"/>
      <c r="AJ38" s="88"/>
      <c r="AK38" s="2"/>
      <c r="AL38" s="2"/>
      <c r="AM38" s="71" t="s">
        <v>112</v>
      </c>
      <c r="AN38" s="22">
        <f t="shared" si="4"/>
        <v>0</v>
      </c>
    </row>
  </sheetData>
  <mergeCells count="28"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  <mergeCell ref="B2:B3"/>
    <mergeCell ref="B21:B22"/>
    <mergeCell ref="H2:I2"/>
    <mergeCell ref="C2:E2"/>
    <mergeCell ref="C21:E21"/>
    <mergeCell ref="H21:I21"/>
    <mergeCell ref="AD2:AF2"/>
    <mergeCell ref="AI2:AJ2"/>
    <mergeCell ref="AD21:AF21"/>
    <mergeCell ref="AI21:AJ21"/>
    <mergeCell ref="AN21:AN22"/>
    <mergeCell ref="AN2:AQ2"/>
    <mergeCell ref="AM2:AM3"/>
    <mergeCell ref="AM21:AM22"/>
  </mergeCells>
  <phoneticPr fontId="1"/>
  <conditionalFormatting sqref="AP4:AP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topLeftCell="A4" workbookViewId="0">
      <selection activeCell="P10" sqref="P10"/>
    </sheetView>
  </sheetViews>
  <sheetFormatPr defaultColWidth="8.88671875" defaultRowHeight="13.2"/>
  <cols>
    <col min="1" max="1" width="1.77734375" style="31" customWidth="1"/>
    <col min="2" max="2" width="10.77734375" style="137" customWidth="1"/>
    <col min="3" max="3" width="9.109375" style="31" bestFit="1" customWidth="1"/>
    <col min="4" max="4" width="8.6640625" style="31" bestFit="1" customWidth="1"/>
    <col min="5" max="5" width="9.109375" style="31" bestFit="1" customWidth="1"/>
    <col min="6" max="6" width="8" style="31" bestFit="1" customWidth="1"/>
    <col min="7" max="7" width="8.88671875" style="31" bestFit="1" customWidth="1"/>
    <col min="8" max="8" width="8" style="31" bestFit="1" customWidth="1"/>
    <col min="9" max="9" width="8.6640625" style="31" bestFit="1" customWidth="1"/>
    <col min="10" max="10" width="5.44140625" style="31" bestFit="1" customWidth="1"/>
    <col min="11" max="11" width="9.5546875" style="31" bestFit="1" customWidth="1"/>
    <col min="12" max="12" width="8.77734375" style="31" bestFit="1" customWidth="1"/>
    <col min="13" max="13" width="7.21875" style="31" bestFit="1" customWidth="1"/>
    <col min="14" max="14" width="4.6640625" style="31" bestFit="1" customWidth="1"/>
    <col min="15" max="16" width="7.21875" style="31" bestFit="1" customWidth="1"/>
    <col min="17" max="17" width="8.88671875" style="31" bestFit="1" customWidth="1"/>
    <col min="18" max="18" width="8" style="31" bestFit="1" customWidth="1"/>
    <col min="19" max="19" width="7.77734375" style="31" customWidth="1"/>
    <col min="20" max="20" width="8.88671875" style="31" customWidth="1"/>
    <col min="21" max="16384" width="8.88671875" style="31"/>
  </cols>
  <sheetData>
    <row r="1" spans="2:20" ht="18" customHeight="1" thickBot="1">
      <c r="B1" s="176" t="s">
        <v>24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2:20" ht="24" customHeight="1" thickBot="1">
      <c r="B2" s="134"/>
      <c r="C2" s="111" t="s">
        <v>85</v>
      </c>
      <c r="D2" s="109" t="s">
        <v>15</v>
      </c>
      <c r="E2" s="109" t="s">
        <v>17</v>
      </c>
      <c r="F2" s="109" t="s">
        <v>16</v>
      </c>
      <c r="G2" s="109" t="s">
        <v>31</v>
      </c>
      <c r="H2" s="109" t="s">
        <v>18</v>
      </c>
      <c r="I2" s="109" t="s">
        <v>19</v>
      </c>
      <c r="J2" s="109" t="s">
        <v>32</v>
      </c>
      <c r="K2" s="109" t="s">
        <v>41</v>
      </c>
      <c r="L2" s="109" t="s">
        <v>42</v>
      </c>
      <c r="M2" s="109" t="s">
        <v>20</v>
      </c>
      <c r="N2" s="109" t="s">
        <v>21</v>
      </c>
      <c r="O2" s="109" t="s">
        <v>22</v>
      </c>
      <c r="P2" s="109" t="s">
        <v>23</v>
      </c>
      <c r="Q2" s="109" t="s">
        <v>33</v>
      </c>
      <c r="R2" s="109" t="s">
        <v>114</v>
      </c>
      <c r="S2" s="110"/>
    </row>
    <row r="3" spans="2:20">
      <c r="B3" s="135" t="s">
        <v>97</v>
      </c>
      <c r="C3" s="33">
        <v>5</v>
      </c>
      <c r="D3" s="34"/>
      <c r="E3" s="34"/>
      <c r="F3" s="34"/>
      <c r="G3" s="34"/>
      <c r="H3" s="34"/>
      <c r="I3" s="34"/>
      <c r="J3" s="34">
        <v>5</v>
      </c>
      <c r="K3" s="34"/>
      <c r="L3" s="34"/>
      <c r="M3" s="34"/>
      <c r="N3" s="34"/>
      <c r="O3" s="34"/>
      <c r="P3" s="34"/>
      <c r="Q3" s="34"/>
      <c r="R3" s="34"/>
      <c r="S3" s="36"/>
    </row>
    <row r="4" spans="2:20">
      <c r="B4" s="126" t="s">
        <v>98</v>
      </c>
      <c r="C4" s="37">
        <v>55</v>
      </c>
      <c r="D4" s="38"/>
      <c r="E4" s="38"/>
      <c r="F4" s="38"/>
      <c r="G4" s="38">
        <v>5</v>
      </c>
      <c r="H4" s="38"/>
      <c r="I4" s="38">
        <v>45</v>
      </c>
      <c r="J4" s="38"/>
      <c r="K4" s="38"/>
      <c r="L4" s="38">
        <v>55</v>
      </c>
      <c r="M4" s="38"/>
      <c r="N4" s="38"/>
      <c r="O4" s="38"/>
      <c r="P4" s="38">
        <v>5</v>
      </c>
      <c r="Q4" s="38"/>
      <c r="R4" s="34"/>
      <c r="S4" s="36"/>
    </row>
    <row r="5" spans="2:20">
      <c r="B5" s="126" t="s">
        <v>99</v>
      </c>
      <c r="C5" s="37"/>
      <c r="D5" s="38"/>
      <c r="E5" s="38"/>
      <c r="F5" s="38"/>
      <c r="G5" s="38">
        <v>25</v>
      </c>
      <c r="H5" s="38"/>
      <c r="I5" s="38">
        <v>5</v>
      </c>
      <c r="J5" s="38"/>
      <c r="K5" s="38"/>
      <c r="L5" s="38"/>
      <c r="M5" s="38"/>
      <c r="N5" s="38"/>
      <c r="O5" s="38"/>
      <c r="P5" s="38">
        <v>5</v>
      </c>
      <c r="Q5" s="38"/>
      <c r="R5" s="34"/>
      <c r="S5" s="36"/>
    </row>
    <row r="6" spans="2:20">
      <c r="B6" s="126" t="s">
        <v>100</v>
      </c>
      <c r="C6" s="37">
        <v>10</v>
      </c>
      <c r="D6" s="38"/>
      <c r="E6" s="38"/>
      <c r="F6" s="38">
        <v>5</v>
      </c>
      <c r="G6" s="38">
        <v>5</v>
      </c>
      <c r="H6" s="38"/>
      <c r="I6" s="38">
        <v>5</v>
      </c>
      <c r="J6" s="38"/>
      <c r="K6" s="38"/>
      <c r="L6" s="38">
        <v>5</v>
      </c>
      <c r="M6" s="38"/>
      <c r="N6" s="38"/>
      <c r="O6" s="38"/>
      <c r="P6" s="38"/>
      <c r="Q6" s="38"/>
      <c r="R6" s="34"/>
      <c r="S6" s="36"/>
    </row>
    <row r="7" spans="2:20">
      <c r="B7" s="126" t="s">
        <v>101</v>
      </c>
      <c r="C7" s="37">
        <v>10</v>
      </c>
      <c r="D7" s="38"/>
      <c r="E7" s="38"/>
      <c r="F7" s="38"/>
      <c r="G7" s="38"/>
      <c r="H7" s="38"/>
      <c r="I7" s="38">
        <v>5</v>
      </c>
      <c r="J7" s="38">
        <v>5</v>
      </c>
      <c r="K7" s="38"/>
      <c r="L7" s="38"/>
      <c r="M7" s="38"/>
      <c r="N7" s="38"/>
      <c r="O7" s="38"/>
      <c r="P7" s="38"/>
      <c r="Q7" s="38"/>
      <c r="R7" s="34"/>
      <c r="S7" s="36"/>
    </row>
    <row r="8" spans="2:20">
      <c r="B8" s="126" t="s">
        <v>102</v>
      </c>
      <c r="C8" s="37"/>
      <c r="D8" s="38"/>
      <c r="E8" s="38"/>
      <c r="F8" s="38"/>
      <c r="G8" s="38"/>
      <c r="H8" s="38"/>
      <c r="I8" s="38"/>
      <c r="J8" s="38">
        <v>5</v>
      </c>
      <c r="K8" s="38"/>
      <c r="L8" s="38"/>
      <c r="M8" s="38"/>
      <c r="N8" s="38"/>
      <c r="O8" s="38"/>
      <c r="P8" s="38"/>
      <c r="Q8" s="38"/>
      <c r="R8" s="34"/>
      <c r="S8" s="36"/>
    </row>
    <row r="9" spans="2:20">
      <c r="B9" s="126" t="s">
        <v>103</v>
      </c>
      <c r="C9" s="37">
        <v>10</v>
      </c>
      <c r="D9" s="38"/>
      <c r="E9" s="38"/>
      <c r="F9" s="38"/>
      <c r="G9" s="38"/>
      <c r="H9" s="38"/>
      <c r="I9" s="38">
        <v>5</v>
      </c>
      <c r="J9" s="38"/>
      <c r="K9" s="38"/>
      <c r="L9" s="38"/>
      <c r="M9" s="38"/>
      <c r="N9" s="38"/>
      <c r="O9" s="38"/>
      <c r="P9" s="38"/>
      <c r="Q9" s="38"/>
      <c r="R9" s="34"/>
      <c r="S9" s="36"/>
    </row>
    <row r="10" spans="2:20">
      <c r="B10" s="126" t="s">
        <v>104</v>
      </c>
      <c r="C10" s="37">
        <v>5</v>
      </c>
      <c r="D10" s="38"/>
      <c r="E10" s="38"/>
      <c r="F10" s="38"/>
      <c r="G10" s="38"/>
      <c r="H10" s="38">
        <v>5</v>
      </c>
      <c r="I10" s="38">
        <v>5</v>
      </c>
      <c r="J10" s="38"/>
      <c r="K10" s="38"/>
      <c r="L10" s="38"/>
      <c r="M10" s="38"/>
      <c r="N10" s="38"/>
      <c r="O10" s="38"/>
      <c r="P10" s="38"/>
      <c r="Q10" s="38"/>
      <c r="R10" s="34"/>
      <c r="S10" s="36"/>
    </row>
    <row r="11" spans="2:20">
      <c r="B11" s="126" t="s">
        <v>105</v>
      </c>
      <c r="C11" s="37">
        <v>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4"/>
      <c r="S11" s="36"/>
    </row>
    <row r="12" spans="2:20">
      <c r="B12" s="126" t="s">
        <v>106</v>
      </c>
      <c r="C12" s="37">
        <v>5</v>
      </c>
      <c r="D12" s="38"/>
      <c r="E12" s="38"/>
      <c r="F12" s="38"/>
      <c r="G12" s="38"/>
      <c r="H12" s="38"/>
      <c r="I12" s="38">
        <v>5</v>
      </c>
      <c r="J12" s="38"/>
      <c r="K12" s="38"/>
      <c r="L12" s="38"/>
      <c r="M12" s="38"/>
      <c r="N12" s="38"/>
      <c r="O12" s="38"/>
      <c r="P12" s="38"/>
      <c r="Q12" s="38"/>
      <c r="R12" s="34"/>
      <c r="S12" s="36"/>
    </row>
    <row r="13" spans="2:20">
      <c r="B13" s="126" t="s">
        <v>107</v>
      </c>
      <c r="C13" s="37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4"/>
      <c r="S13" s="36"/>
    </row>
    <row r="14" spans="2:20">
      <c r="B14" s="126" t="s">
        <v>108</v>
      </c>
      <c r="C14" s="37"/>
      <c r="D14" s="38">
        <v>5</v>
      </c>
      <c r="E14" s="38"/>
      <c r="F14" s="38">
        <v>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4"/>
      <c r="S14" s="36"/>
    </row>
    <row r="15" spans="2:20">
      <c r="B15" s="126" t="s">
        <v>109</v>
      </c>
      <c r="C15" s="37"/>
      <c r="D15" s="38"/>
      <c r="E15" s="38"/>
      <c r="F15" s="38"/>
      <c r="G15" s="38"/>
      <c r="H15" s="38"/>
      <c r="I15" s="38">
        <v>5</v>
      </c>
      <c r="J15" s="38"/>
      <c r="K15" s="38"/>
      <c r="L15" s="38"/>
      <c r="M15" s="38"/>
      <c r="N15" s="38"/>
      <c r="O15" s="38"/>
      <c r="P15" s="38"/>
      <c r="Q15" s="38"/>
      <c r="R15" s="34"/>
      <c r="S15" s="36"/>
    </row>
    <row r="16" spans="2:20">
      <c r="B16" s="126" t="s">
        <v>110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4">
        <v>5</v>
      </c>
      <c r="S16" s="36"/>
    </row>
    <row r="17" spans="2:20">
      <c r="B17" s="133" t="s">
        <v>111</v>
      </c>
      <c r="C17" s="37"/>
      <c r="D17" s="38"/>
      <c r="E17" s="38"/>
      <c r="F17" s="38"/>
      <c r="G17" s="38"/>
      <c r="H17" s="38"/>
      <c r="I17" s="38"/>
      <c r="J17" s="38">
        <v>5</v>
      </c>
      <c r="K17" s="38"/>
      <c r="L17" s="38"/>
      <c r="M17" s="38"/>
      <c r="N17" s="38"/>
      <c r="O17" s="38"/>
      <c r="P17" s="38"/>
      <c r="Q17" s="38"/>
      <c r="R17" s="38"/>
      <c r="S17" s="93"/>
    </row>
    <row r="18" spans="2:20" s="80" customFormat="1" ht="13.8" thickBot="1">
      <c r="B18" s="136" t="s">
        <v>112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40"/>
    </row>
    <row r="19" spans="2:20" ht="18" customHeight="1" thickBot="1">
      <c r="B19" s="177" t="s">
        <v>25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24" customHeight="1" thickBot="1">
      <c r="B20" s="134"/>
      <c r="C20" s="111" t="s">
        <v>86</v>
      </c>
      <c r="D20" s="109" t="s">
        <v>26</v>
      </c>
      <c r="E20" s="109" t="s">
        <v>87</v>
      </c>
      <c r="F20" s="109" t="s">
        <v>27</v>
      </c>
      <c r="G20" s="109" t="s">
        <v>88</v>
      </c>
      <c r="H20" s="109" t="s">
        <v>115</v>
      </c>
      <c r="I20" s="109" t="s">
        <v>116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12"/>
      <c r="T20" s="41" t="s">
        <v>4</v>
      </c>
    </row>
    <row r="21" spans="2:20">
      <c r="B21" s="135" t="s">
        <v>97</v>
      </c>
      <c r="C21" s="33"/>
      <c r="D21" s="34">
        <v>5</v>
      </c>
      <c r="E21" s="34">
        <v>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2">
        <f t="shared" ref="T21:T36" si="0">SUM(C3:S3,C21:S21)</f>
        <v>20</v>
      </c>
    </row>
    <row r="22" spans="2:20">
      <c r="B22" s="126" t="s">
        <v>98</v>
      </c>
      <c r="C22" s="37"/>
      <c r="D22" s="38">
        <v>5</v>
      </c>
      <c r="E22" s="38">
        <v>5</v>
      </c>
      <c r="F22" s="38">
        <v>5</v>
      </c>
      <c r="G22" s="38">
        <v>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4"/>
      <c r="S22" s="35"/>
      <c r="T22" s="32">
        <f t="shared" si="0"/>
        <v>185</v>
      </c>
    </row>
    <row r="23" spans="2:20">
      <c r="B23" s="126" t="s">
        <v>99</v>
      </c>
      <c r="C23" s="37"/>
      <c r="D23" s="38">
        <v>5</v>
      </c>
      <c r="E23" s="38">
        <v>5</v>
      </c>
      <c r="F23" s="38"/>
      <c r="G23" s="38">
        <v>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5"/>
      <c r="T23" s="32">
        <f t="shared" si="0"/>
        <v>50</v>
      </c>
    </row>
    <row r="24" spans="2:20">
      <c r="B24" s="126" t="s">
        <v>100</v>
      </c>
      <c r="C24" s="37"/>
      <c r="D24" s="38">
        <v>5</v>
      </c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4"/>
      <c r="S24" s="35"/>
      <c r="T24" s="32">
        <f t="shared" si="0"/>
        <v>40</v>
      </c>
    </row>
    <row r="25" spans="2:20">
      <c r="B25" s="126" t="s">
        <v>101</v>
      </c>
      <c r="C25" s="37"/>
      <c r="D25" s="38">
        <v>5</v>
      </c>
      <c r="E25" s="38">
        <v>5</v>
      </c>
      <c r="F25" s="38"/>
      <c r="G25" s="38">
        <v>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4"/>
      <c r="S25" s="35"/>
      <c r="T25" s="32">
        <f t="shared" si="0"/>
        <v>35</v>
      </c>
    </row>
    <row r="26" spans="2:20">
      <c r="B26" s="126" t="s">
        <v>102</v>
      </c>
      <c r="C26" s="37"/>
      <c r="D26" s="38">
        <v>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4"/>
      <c r="S26" s="35"/>
      <c r="T26" s="32">
        <f t="shared" si="0"/>
        <v>10</v>
      </c>
    </row>
    <row r="27" spans="2:20">
      <c r="B27" s="126" t="s">
        <v>103</v>
      </c>
      <c r="C27" s="37"/>
      <c r="D27" s="38">
        <v>5</v>
      </c>
      <c r="E27" s="38">
        <v>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4"/>
      <c r="S27" s="35"/>
      <c r="T27" s="32">
        <f t="shared" si="0"/>
        <v>25</v>
      </c>
    </row>
    <row r="28" spans="2:20">
      <c r="B28" s="126" t="s">
        <v>104</v>
      </c>
      <c r="C28" s="37"/>
      <c r="D28" s="38">
        <v>5</v>
      </c>
      <c r="E28" s="38">
        <v>5</v>
      </c>
      <c r="F28" s="38">
        <v>5</v>
      </c>
      <c r="G28" s="38">
        <v>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4"/>
      <c r="S28" s="35"/>
      <c r="T28" s="32">
        <f t="shared" si="0"/>
        <v>35</v>
      </c>
    </row>
    <row r="29" spans="2:20">
      <c r="B29" s="126" t="s">
        <v>105</v>
      </c>
      <c r="C29" s="37">
        <v>5</v>
      </c>
      <c r="D29" s="38">
        <v>5</v>
      </c>
      <c r="E29" s="38"/>
      <c r="F29" s="38"/>
      <c r="G29" s="38">
        <v>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4"/>
      <c r="S29" s="35"/>
      <c r="T29" s="32">
        <f t="shared" si="0"/>
        <v>20</v>
      </c>
    </row>
    <row r="30" spans="2:20">
      <c r="B30" s="126" t="s">
        <v>106</v>
      </c>
      <c r="C30" s="37"/>
      <c r="D30" s="38">
        <v>5</v>
      </c>
      <c r="E30" s="38"/>
      <c r="F30" s="38"/>
      <c r="G30" s="38">
        <v>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4"/>
      <c r="S30" s="35"/>
      <c r="T30" s="32">
        <f t="shared" si="0"/>
        <v>20</v>
      </c>
    </row>
    <row r="31" spans="2:20">
      <c r="B31" s="126" t="s">
        <v>107</v>
      </c>
      <c r="C31" s="37"/>
      <c r="D31" s="38">
        <v>5</v>
      </c>
      <c r="E31" s="38"/>
      <c r="F31" s="38"/>
      <c r="G31" s="38"/>
      <c r="H31" s="38"/>
      <c r="I31" s="38">
        <v>5</v>
      </c>
      <c r="J31" s="38"/>
      <c r="K31" s="38"/>
      <c r="L31" s="38"/>
      <c r="M31" s="38"/>
      <c r="N31" s="38"/>
      <c r="O31" s="38"/>
      <c r="P31" s="38"/>
      <c r="Q31" s="38"/>
      <c r="R31" s="34"/>
      <c r="S31" s="35"/>
      <c r="T31" s="32">
        <f t="shared" si="0"/>
        <v>20</v>
      </c>
    </row>
    <row r="32" spans="2:20">
      <c r="B32" s="126" t="s">
        <v>108</v>
      </c>
      <c r="C32" s="37"/>
      <c r="D32" s="38">
        <v>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4"/>
      <c r="S32" s="35"/>
      <c r="T32" s="32">
        <f t="shared" si="0"/>
        <v>15</v>
      </c>
    </row>
    <row r="33" spans="2:20">
      <c r="B33" s="126" t="s">
        <v>109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4"/>
      <c r="S33" s="35"/>
      <c r="T33" s="32">
        <f t="shared" si="0"/>
        <v>5</v>
      </c>
    </row>
    <row r="34" spans="2:20">
      <c r="B34" s="126" t="s">
        <v>110</v>
      </c>
      <c r="C34" s="37"/>
      <c r="D34" s="38"/>
      <c r="E34" s="38"/>
      <c r="F34" s="38"/>
      <c r="G34" s="38"/>
      <c r="H34" s="38">
        <v>5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92"/>
      <c r="T34" s="91">
        <f t="shared" si="0"/>
        <v>10</v>
      </c>
    </row>
    <row r="35" spans="2:20">
      <c r="B35" s="133" t="s">
        <v>111</v>
      </c>
      <c r="C35" s="37"/>
      <c r="D35" s="38">
        <v>5</v>
      </c>
      <c r="E35" s="38"/>
      <c r="F35" s="38"/>
      <c r="G35" s="38">
        <v>5</v>
      </c>
      <c r="H35" s="38"/>
      <c r="I35" s="38">
        <v>5</v>
      </c>
      <c r="J35" s="38"/>
      <c r="K35" s="38"/>
      <c r="L35" s="38"/>
      <c r="M35" s="38"/>
      <c r="N35" s="38"/>
      <c r="O35" s="38"/>
      <c r="P35" s="38"/>
      <c r="Q35" s="38"/>
      <c r="R35" s="34"/>
      <c r="S35" s="35"/>
      <c r="T35" s="32">
        <f t="shared" si="0"/>
        <v>20</v>
      </c>
    </row>
    <row r="36" spans="2:20" ht="13.8" thickBot="1">
      <c r="B36" s="136" t="s">
        <v>112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39"/>
      <c r="T36" s="76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1"/>
  <sheetViews>
    <sheetView tabSelected="1" zoomScale="75" zoomScaleNormal="75" workbookViewId="0">
      <selection activeCell="E5" sqref="E5"/>
    </sheetView>
  </sheetViews>
  <sheetFormatPr defaultColWidth="16.44140625" defaultRowHeight="27" customHeight="1"/>
  <cols>
    <col min="1" max="1" width="2.21875" style="26" customWidth="1"/>
    <col min="2" max="2" width="8.21875" style="26" customWidth="1"/>
    <col min="3" max="3" width="20.6640625" style="26" customWidth="1"/>
    <col min="4" max="4" width="8.88671875" style="26" customWidth="1"/>
    <col min="5" max="5" width="11.109375" style="26" customWidth="1"/>
    <col min="6" max="6" width="6" style="26" customWidth="1"/>
    <col min="7" max="7" width="6.109375" style="26" customWidth="1"/>
    <col min="8" max="9" width="11.109375" style="26" customWidth="1"/>
    <col min="10" max="11" width="6.21875" style="26" bestFit="1" customWidth="1"/>
    <col min="12" max="12" width="11.109375" style="26" customWidth="1"/>
    <col min="13" max="13" width="13.33203125" style="26" customWidth="1"/>
    <col min="14" max="14" width="13.77734375" style="26" bestFit="1" customWidth="1"/>
    <col min="15" max="15" width="10.44140625" style="26" customWidth="1"/>
    <col min="16" max="19" width="16.44140625" style="26"/>
    <col min="20" max="20" width="20.6640625" style="26" bestFit="1" customWidth="1"/>
    <col min="21" max="16384" width="16.44140625" style="26"/>
  </cols>
  <sheetData>
    <row r="1" spans="2:19" ht="44.4" customHeight="1" thickBot="1">
      <c r="B1" s="178" t="s">
        <v>89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9" ht="27" customHeight="1">
      <c r="B2" s="185" t="s">
        <v>84</v>
      </c>
      <c r="C2" s="188" t="s">
        <v>113</v>
      </c>
      <c r="D2" s="203" t="s">
        <v>38</v>
      </c>
      <c r="E2" s="193" t="s">
        <v>0</v>
      </c>
      <c r="F2" s="194"/>
      <c r="G2" s="194"/>
      <c r="H2" s="195"/>
      <c r="I2" s="180" t="s">
        <v>1</v>
      </c>
      <c r="J2" s="181"/>
      <c r="K2" s="181"/>
      <c r="L2" s="181"/>
      <c r="M2" s="182"/>
      <c r="N2" s="197" t="s">
        <v>2</v>
      </c>
      <c r="O2" s="200" t="s">
        <v>3</v>
      </c>
    </row>
    <row r="3" spans="2:19" ht="27" customHeight="1">
      <c r="B3" s="186"/>
      <c r="C3" s="189"/>
      <c r="D3" s="204"/>
      <c r="E3" s="206" t="s">
        <v>83</v>
      </c>
      <c r="F3" s="196" t="s">
        <v>37</v>
      </c>
      <c r="G3" s="196"/>
      <c r="H3" s="208" t="s">
        <v>36</v>
      </c>
      <c r="I3" s="191" t="s">
        <v>83</v>
      </c>
      <c r="J3" s="196" t="s">
        <v>37</v>
      </c>
      <c r="K3" s="196"/>
      <c r="L3" s="210" t="s">
        <v>36</v>
      </c>
      <c r="M3" s="183" t="s">
        <v>91</v>
      </c>
      <c r="N3" s="198"/>
      <c r="O3" s="201"/>
    </row>
    <row r="4" spans="2:19" ht="27" customHeight="1" thickBot="1">
      <c r="B4" s="187"/>
      <c r="C4" s="190"/>
      <c r="D4" s="205"/>
      <c r="E4" s="207"/>
      <c r="F4" s="78" t="s">
        <v>39</v>
      </c>
      <c r="G4" s="78" t="s">
        <v>40</v>
      </c>
      <c r="H4" s="209"/>
      <c r="I4" s="192"/>
      <c r="J4" s="78" t="s">
        <v>39</v>
      </c>
      <c r="K4" s="78" t="s">
        <v>40</v>
      </c>
      <c r="L4" s="211"/>
      <c r="M4" s="184"/>
      <c r="N4" s="199"/>
      <c r="O4" s="202"/>
    </row>
    <row r="5" spans="2:19" ht="27" customHeight="1">
      <c r="B5" s="27">
        <v>2</v>
      </c>
      <c r="C5" s="132" t="s">
        <v>48</v>
      </c>
      <c r="D5" s="113">
        <f>SUM(E5,I5,N5:O5)</f>
        <v>633</v>
      </c>
      <c r="E5" s="99">
        <f>月例会!BB24</f>
        <v>361</v>
      </c>
      <c r="F5" s="77">
        <f>月例会!AY5</f>
        <v>29</v>
      </c>
      <c r="G5" s="77">
        <f>月例会!AZ5</f>
        <v>5</v>
      </c>
      <c r="H5" s="127">
        <f>月例会!BA5</f>
        <v>0.8529411764705882</v>
      </c>
      <c r="I5" s="108">
        <f>対抗戦!AN24</f>
        <v>87</v>
      </c>
      <c r="J5" s="120">
        <f>対抗戦!AN5</f>
        <v>18</v>
      </c>
      <c r="K5" s="120">
        <f>対抗戦!AO5</f>
        <v>9</v>
      </c>
      <c r="L5" s="130">
        <f>対抗戦!AP5</f>
        <v>0.66666666666666663</v>
      </c>
      <c r="M5" s="121">
        <f>+対抗戦!AQ5</f>
        <v>3</v>
      </c>
      <c r="N5" s="25">
        <f>公式戦!T22</f>
        <v>185</v>
      </c>
      <c r="O5" s="27"/>
      <c r="Q5" s="104"/>
      <c r="R5" s="104"/>
      <c r="S5" s="104"/>
    </row>
    <row r="6" spans="2:19" ht="27" customHeight="1">
      <c r="B6" s="28">
        <v>4</v>
      </c>
      <c r="C6" s="147" t="s">
        <v>50</v>
      </c>
      <c r="D6" s="114">
        <f>SUM(E6,I6,N6:O6)</f>
        <v>443</v>
      </c>
      <c r="E6" s="100">
        <f>月例会!BB26</f>
        <v>293</v>
      </c>
      <c r="F6" s="29">
        <f>月例会!AY7</f>
        <v>26</v>
      </c>
      <c r="G6" s="29">
        <f>月例会!AZ7</f>
        <v>8</v>
      </c>
      <c r="H6" s="128">
        <f>月例会!BA7</f>
        <v>0.76470588235294112</v>
      </c>
      <c r="I6" s="97">
        <f>対抗戦!AN26</f>
        <v>110</v>
      </c>
      <c r="J6" s="29">
        <f>対抗戦!AN7</f>
        <v>21</v>
      </c>
      <c r="K6" s="29">
        <f>対抗戦!AO7</f>
        <v>16</v>
      </c>
      <c r="L6" s="128">
        <f>対抗戦!AP7</f>
        <v>0.56756756756756754</v>
      </c>
      <c r="M6" s="119">
        <f>+対抗戦!AQ7</f>
        <v>3</v>
      </c>
      <c r="N6" s="25">
        <f>公式戦!T24</f>
        <v>40</v>
      </c>
      <c r="O6" s="28"/>
      <c r="R6" s="102"/>
      <c r="S6" s="102"/>
    </row>
    <row r="7" spans="2:19" ht="27" customHeight="1">
      <c r="B7" s="28">
        <v>3</v>
      </c>
      <c r="C7" s="147" t="s">
        <v>49</v>
      </c>
      <c r="D7" s="114">
        <f>SUM(E7,I7,N7:O7)</f>
        <v>412</v>
      </c>
      <c r="E7" s="100">
        <f>月例会!BB25</f>
        <v>241</v>
      </c>
      <c r="F7" s="29">
        <f>月例会!AY6</f>
        <v>23</v>
      </c>
      <c r="G7" s="29">
        <f>月例会!AZ6</f>
        <v>11</v>
      </c>
      <c r="H7" s="128">
        <f>月例会!BA6</f>
        <v>0.67647058823529416</v>
      </c>
      <c r="I7" s="97">
        <f>対抗戦!AN25</f>
        <v>121</v>
      </c>
      <c r="J7" s="29">
        <f>対抗戦!AN6</f>
        <v>22</v>
      </c>
      <c r="K7" s="29">
        <f>対抗戦!AO6</f>
        <v>6</v>
      </c>
      <c r="L7" s="128">
        <f>対抗戦!AP6</f>
        <v>0.7857142857142857</v>
      </c>
      <c r="M7" s="119">
        <f>+対抗戦!AQ6</f>
        <v>3</v>
      </c>
      <c r="N7" s="25">
        <f>公式戦!T23</f>
        <v>50</v>
      </c>
      <c r="O7" s="28"/>
    </row>
    <row r="8" spans="2:19" ht="27" customHeight="1">
      <c r="B8" s="28">
        <v>1</v>
      </c>
      <c r="C8" s="30" t="s">
        <v>47</v>
      </c>
      <c r="D8" s="114">
        <f>SUM(E8,I8,N8:O8)</f>
        <v>309</v>
      </c>
      <c r="E8" s="100">
        <f>月例会!BB23</f>
        <v>227</v>
      </c>
      <c r="F8" s="29">
        <f>月例会!AY4</f>
        <v>21</v>
      </c>
      <c r="G8" s="29">
        <f>月例会!AZ4</f>
        <v>7</v>
      </c>
      <c r="H8" s="128">
        <f>月例会!BA4</f>
        <v>0.75</v>
      </c>
      <c r="I8" s="97">
        <f>対抗戦!AN23</f>
        <v>62</v>
      </c>
      <c r="J8" s="29">
        <f>対抗戦!AN4</f>
        <v>18</v>
      </c>
      <c r="K8" s="29">
        <f>対抗戦!AO4</f>
        <v>13</v>
      </c>
      <c r="L8" s="128">
        <f>対抗戦!AP4</f>
        <v>0.58064516129032262</v>
      </c>
      <c r="M8" s="119">
        <f>+対抗戦!AQ4</f>
        <v>2</v>
      </c>
      <c r="N8" s="25">
        <f>公式戦!T21</f>
        <v>20</v>
      </c>
      <c r="O8" s="133" t="s">
        <v>95</v>
      </c>
    </row>
    <row r="9" spans="2:19" ht="27" customHeight="1">
      <c r="B9" s="28">
        <v>5</v>
      </c>
      <c r="C9" s="30" t="s">
        <v>53</v>
      </c>
      <c r="D9" s="114">
        <f>SUM(E9,I9,N9:O9)</f>
        <v>307</v>
      </c>
      <c r="E9" s="100">
        <f>月例会!BB27</f>
        <v>234</v>
      </c>
      <c r="F9" s="29">
        <f>月例会!AY8</f>
        <v>21</v>
      </c>
      <c r="G9" s="29">
        <f>月例会!AZ8</f>
        <v>13</v>
      </c>
      <c r="H9" s="128">
        <f>月例会!BA8</f>
        <v>0.61764705882352944</v>
      </c>
      <c r="I9" s="97">
        <f>対抗戦!AN27</f>
        <v>38</v>
      </c>
      <c r="J9" s="29">
        <f>対抗戦!AN8</f>
        <v>11</v>
      </c>
      <c r="K9" s="29">
        <f>対抗戦!AO8</f>
        <v>11</v>
      </c>
      <c r="L9" s="128">
        <f>対抗戦!AP8</f>
        <v>0.5</v>
      </c>
      <c r="M9" s="119">
        <f>+対抗戦!AQ8</f>
        <v>1</v>
      </c>
      <c r="N9" s="25">
        <f>公式戦!T25</f>
        <v>35</v>
      </c>
      <c r="O9" s="28"/>
    </row>
    <row r="10" spans="2:19" ht="27" customHeight="1">
      <c r="B10" s="28">
        <v>7</v>
      </c>
      <c r="C10" s="30" t="s">
        <v>55</v>
      </c>
      <c r="D10" s="114">
        <f>SUM(E10,I10,N10:O10)</f>
        <v>235</v>
      </c>
      <c r="E10" s="100">
        <f>月例会!BB29</f>
        <v>152</v>
      </c>
      <c r="F10" s="29">
        <f>月例会!AY10</f>
        <v>18</v>
      </c>
      <c r="G10" s="29">
        <f>月例会!AZ10</f>
        <v>10</v>
      </c>
      <c r="H10" s="128">
        <f>月例会!BA10</f>
        <v>0.6428571428571429</v>
      </c>
      <c r="I10" s="97">
        <f>対抗戦!AN29</f>
        <v>58</v>
      </c>
      <c r="J10" s="29">
        <f>対抗戦!AN10</f>
        <v>15</v>
      </c>
      <c r="K10" s="29">
        <f>対抗戦!AO10</f>
        <v>10</v>
      </c>
      <c r="L10" s="128">
        <f>対抗戦!AP10</f>
        <v>0.6</v>
      </c>
      <c r="M10" s="119">
        <f>+対抗戦!AQ10</f>
        <v>2</v>
      </c>
      <c r="N10" s="25">
        <f>公式戦!T27</f>
        <v>25</v>
      </c>
      <c r="O10" s="28"/>
    </row>
    <row r="11" spans="2:19" ht="27" customHeight="1">
      <c r="B11" s="28">
        <v>8</v>
      </c>
      <c r="C11" s="30" t="s">
        <v>56</v>
      </c>
      <c r="D11" s="114">
        <f>SUM(E11,I11,N11:O11)</f>
        <v>180</v>
      </c>
      <c r="E11" s="100">
        <f>月例会!BB30</f>
        <v>123</v>
      </c>
      <c r="F11" s="29">
        <f>月例会!AY11</f>
        <v>16</v>
      </c>
      <c r="G11" s="29">
        <f>月例会!AZ11</f>
        <v>18</v>
      </c>
      <c r="H11" s="128">
        <f>月例会!BA11</f>
        <v>0.47058823529411764</v>
      </c>
      <c r="I11" s="97">
        <f>対抗戦!AN30</f>
        <v>22</v>
      </c>
      <c r="J11" s="29">
        <f>対抗戦!AN11</f>
        <v>2</v>
      </c>
      <c r="K11" s="29">
        <f>対抗戦!AO11</f>
        <v>10</v>
      </c>
      <c r="L11" s="128">
        <f>対抗戦!AP11</f>
        <v>0.16666666666666666</v>
      </c>
      <c r="M11" s="119">
        <f>+対抗戦!AQ11</f>
        <v>0</v>
      </c>
      <c r="N11" s="25">
        <f>公式戦!T28</f>
        <v>35</v>
      </c>
      <c r="O11" s="28"/>
    </row>
    <row r="12" spans="2:19" ht="27" customHeight="1">
      <c r="B12" s="28">
        <v>10</v>
      </c>
      <c r="C12" s="30" t="s">
        <v>58</v>
      </c>
      <c r="D12" s="114">
        <f>SUM(E12,I12,N12:O12)</f>
        <v>141</v>
      </c>
      <c r="E12" s="100">
        <f>月例会!BB32</f>
        <v>114</v>
      </c>
      <c r="F12" s="29">
        <f>月例会!AY13</f>
        <v>13</v>
      </c>
      <c r="G12" s="29">
        <f>月例会!AZ13</f>
        <v>15</v>
      </c>
      <c r="H12" s="128">
        <f>月例会!BA13</f>
        <v>0.4642857142857143</v>
      </c>
      <c r="I12" s="97">
        <f>対抗戦!AN32</f>
        <v>7</v>
      </c>
      <c r="J12" s="29">
        <f>対抗戦!AN13</f>
        <v>3</v>
      </c>
      <c r="K12" s="29">
        <f>対抗戦!AO13</f>
        <v>6</v>
      </c>
      <c r="L12" s="128">
        <f>対抗戦!AP13</f>
        <v>0.33333333333333331</v>
      </c>
      <c r="M12" s="119">
        <f>+対抗戦!AQ13</f>
        <v>0</v>
      </c>
      <c r="N12" s="25">
        <f>公式戦!T30</f>
        <v>20</v>
      </c>
      <c r="O12" s="28"/>
    </row>
    <row r="13" spans="2:19" ht="27" customHeight="1">
      <c r="B13" s="28">
        <v>6</v>
      </c>
      <c r="C13" s="30" t="s">
        <v>54</v>
      </c>
      <c r="D13" s="114">
        <f>SUM(E13,I13,N13:O13)</f>
        <v>131</v>
      </c>
      <c r="E13" s="100">
        <f>月例会!BB28</f>
        <v>94</v>
      </c>
      <c r="F13" s="29">
        <f>月例会!AY9</f>
        <v>11</v>
      </c>
      <c r="G13" s="29">
        <f>月例会!AZ9</f>
        <v>17</v>
      </c>
      <c r="H13" s="128">
        <f>月例会!BA9</f>
        <v>0.39285714285714285</v>
      </c>
      <c r="I13" s="97">
        <f>対抗戦!AN28</f>
        <v>27</v>
      </c>
      <c r="J13" s="29">
        <f>対抗戦!AN9</f>
        <v>7</v>
      </c>
      <c r="K13" s="29">
        <f>対抗戦!AO9</f>
        <v>9</v>
      </c>
      <c r="L13" s="128">
        <f>対抗戦!AP9</f>
        <v>0.4375</v>
      </c>
      <c r="M13" s="119">
        <f>+対抗戦!AQ9</f>
        <v>0</v>
      </c>
      <c r="N13" s="25">
        <f>公式戦!T26</f>
        <v>10</v>
      </c>
      <c r="O13" s="28"/>
      <c r="R13" s="103"/>
    </row>
    <row r="14" spans="2:19" ht="27" customHeight="1">
      <c r="B14" s="28">
        <v>11</v>
      </c>
      <c r="C14" s="30" t="s">
        <v>59</v>
      </c>
      <c r="D14" s="114">
        <f>SUM(E14,I14,N14:O14)</f>
        <v>122</v>
      </c>
      <c r="E14" s="100">
        <f>月例会!BB33</f>
        <v>102</v>
      </c>
      <c r="F14" s="29">
        <f>月例会!AY14</f>
        <v>12</v>
      </c>
      <c r="G14" s="29">
        <f>月例会!AZ14</f>
        <v>16</v>
      </c>
      <c r="H14" s="128">
        <f>月例会!BA14</f>
        <v>0.42857142857142855</v>
      </c>
      <c r="I14" s="97">
        <f>対抗戦!AN33</f>
        <v>0</v>
      </c>
      <c r="J14" s="29">
        <f>対抗戦!AN14</f>
        <v>0</v>
      </c>
      <c r="K14" s="29">
        <f>対抗戦!AO14</f>
        <v>0</v>
      </c>
      <c r="L14" s="128" t="str">
        <f>対抗戦!AP14</f>
        <v>00.00%</v>
      </c>
      <c r="M14" s="119">
        <f>+対抗戦!AQ14</f>
        <v>0</v>
      </c>
      <c r="N14" s="25">
        <f>公式戦!T31</f>
        <v>20</v>
      </c>
      <c r="O14" s="28"/>
    </row>
    <row r="15" spans="2:19" ht="27" customHeight="1">
      <c r="B15" s="28">
        <v>9</v>
      </c>
      <c r="C15" s="30" t="s">
        <v>57</v>
      </c>
      <c r="D15" s="114">
        <f>SUM(E15,I15,N15:O15)</f>
        <v>101</v>
      </c>
      <c r="E15" s="100">
        <f>月例会!BB31</f>
        <v>57</v>
      </c>
      <c r="F15" s="29">
        <f>月例会!AY12</f>
        <v>7</v>
      </c>
      <c r="G15" s="29">
        <f>月例会!AZ12</f>
        <v>27</v>
      </c>
      <c r="H15" s="128">
        <f>月例会!BA12</f>
        <v>0.20588235294117646</v>
      </c>
      <c r="I15" s="97">
        <f>対抗戦!AN31</f>
        <v>24</v>
      </c>
      <c r="J15" s="29">
        <f>対抗戦!AN12</f>
        <v>5</v>
      </c>
      <c r="K15" s="29">
        <f>対抗戦!AO12</f>
        <v>23</v>
      </c>
      <c r="L15" s="128">
        <f>対抗戦!AP12</f>
        <v>0.17857142857142858</v>
      </c>
      <c r="M15" s="119">
        <f>+対抗戦!AQ12</f>
        <v>0</v>
      </c>
      <c r="N15" s="25">
        <f>公式戦!T29</f>
        <v>20</v>
      </c>
      <c r="O15" s="28"/>
    </row>
    <row r="16" spans="2:19" ht="27" customHeight="1">
      <c r="B16" s="28">
        <v>12</v>
      </c>
      <c r="C16" s="30" t="s">
        <v>62</v>
      </c>
      <c r="D16" s="114">
        <f>SUM(E16,I16,N16:O16)</f>
        <v>78</v>
      </c>
      <c r="E16" s="100">
        <f>月例会!BB34</f>
        <v>56</v>
      </c>
      <c r="F16" s="29">
        <f>月例会!AY15</f>
        <v>11</v>
      </c>
      <c r="G16" s="29">
        <f>月例会!AZ15</f>
        <v>11</v>
      </c>
      <c r="H16" s="128">
        <f>月例会!BA15</f>
        <v>0.5</v>
      </c>
      <c r="I16" s="97">
        <f>対抗戦!AN34</f>
        <v>7</v>
      </c>
      <c r="J16" s="29">
        <f>対抗戦!AN15</f>
        <v>2</v>
      </c>
      <c r="K16" s="29">
        <f>対抗戦!AO15</f>
        <v>4</v>
      </c>
      <c r="L16" s="128">
        <f>対抗戦!AP15</f>
        <v>0.33333333333333331</v>
      </c>
      <c r="M16" s="119">
        <f>+対抗戦!AQ15</f>
        <v>0</v>
      </c>
      <c r="N16" s="25">
        <f>公式戦!T32</f>
        <v>15</v>
      </c>
      <c r="O16" s="28"/>
    </row>
    <row r="17" spans="2:15" ht="27" customHeight="1">
      <c r="B17" s="28" t="s">
        <v>93</v>
      </c>
      <c r="C17" s="106" t="s">
        <v>63</v>
      </c>
      <c r="D17" s="114">
        <f>SUM(E17,I17,N17:O17)</f>
        <v>77</v>
      </c>
      <c r="E17" s="100">
        <f>月例会!BB35</f>
        <v>62</v>
      </c>
      <c r="F17" s="29">
        <f>月例会!AY16</f>
        <v>7</v>
      </c>
      <c r="G17" s="29">
        <f>月例会!AZ16</f>
        <v>27</v>
      </c>
      <c r="H17" s="128">
        <f>月例会!BA16</f>
        <v>0.20588235294117646</v>
      </c>
      <c r="I17" s="97">
        <f>対抗戦!AN35</f>
        <v>10</v>
      </c>
      <c r="J17" s="29">
        <f>対抗戦!AN16</f>
        <v>0</v>
      </c>
      <c r="K17" s="29">
        <f>対抗戦!AO16</f>
        <v>0</v>
      </c>
      <c r="L17" s="128" t="str">
        <f>対抗戦!AP16</f>
        <v>00.00%</v>
      </c>
      <c r="M17" s="119">
        <f>+対抗戦!AQ16</f>
        <v>0</v>
      </c>
      <c r="N17" s="25">
        <f>公式戦!T33</f>
        <v>5</v>
      </c>
      <c r="O17" s="28"/>
    </row>
    <row r="18" spans="2:15" ht="27" customHeight="1">
      <c r="B18" s="28" t="s">
        <v>93</v>
      </c>
      <c r="C18" s="106" t="s">
        <v>82</v>
      </c>
      <c r="D18" s="114">
        <f>SUM(E18,I18,N18:O18)</f>
        <v>67</v>
      </c>
      <c r="E18" s="100">
        <f>月例会!BB37</f>
        <v>47</v>
      </c>
      <c r="F18" s="29">
        <f>月例会!AY18</f>
        <v>7</v>
      </c>
      <c r="G18" s="29">
        <f>月例会!AZ18</f>
        <v>13</v>
      </c>
      <c r="H18" s="128">
        <f>月例会!BA18</f>
        <v>0.35</v>
      </c>
      <c r="I18" s="97">
        <f>対抗戦!AN37</f>
        <v>0</v>
      </c>
      <c r="J18" s="29">
        <f>対抗戦!AN18</f>
        <v>0</v>
      </c>
      <c r="K18" s="29">
        <f>対抗戦!AO18</f>
        <v>0</v>
      </c>
      <c r="L18" s="128" t="str">
        <f>対抗戦!AP18</f>
        <v>00.00%</v>
      </c>
      <c r="M18" s="119">
        <f>+対抗戦!AQ18</f>
        <v>0</v>
      </c>
      <c r="N18" s="25">
        <f>公式戦!T35</f>
        <v>20</v>
      </c>
      <c r="O18" s="28"/>
    </row>
    <row r="19" spans="2:15" ht="27" customHeight="1">
      <c r="B19" s="28" t="s">
        <v>93</v>
      </c>
      <c r="C19" s="106" t="s">
        <v>60</v>
      </c>
      <c r="D19" s="115">
        <f>SUM(E19,I19,N19:O19)</f>
        <v>62</v>
      </c>
      <c r="E19" s="100">
        <f>月例会!BB36</f>
        <v>42</v>
      </c>
      <c r="F19" s="29">
        <f>月例会!AY17</f>
        <v>5</v>
      </c>
      <c r="G19" s="29">
        <f>月例会!AZ17</f>
        <v>23</v>
      </c>
      <c r="H19" s="128">
        <f>月例会!BA17</f>
        <v>0.17857142857142858</v>
      </c>
      <c r="I19" s="97">
        <f>対抗戦!AN36</f>
        <v>10</v>
      </c>
      <c r="J19" s="29">
        <f>対抗戦!AN17</f>
        <v>0</v>
      </c>
      <c r="K19" s="29">
        <f>対抗戦!AO17</f>
        <v>0</v>
      </c>
      <c r="L19" s="128" t="str">
        <f>対抗戦!AP17</f>
        <v>00.00%</v>
      </c>
      <c r="M19" s="119">
        <f>+対抗戦!AQ17</f>
        <v>0</v>
      </c>
      <c r="N19" s="95">
        <f>公式戦!T34</f>
        <v>10</v>
      </c>
      <c r="O19" s="28"/>
    </row>
    <row r="20" spans="2:15" ht="27" customHeight="1" thickBot="1">
      <c r="B20" s="105"/>
      <c r="C20" s="107" t="s">
        <v>80</v>
      </c>
      <c r="D20" s="116">
        <f>SUM(E20,I20,N20:O20)</f>
        <v>26</v>
      </c>
      <c r="E20" s="101">
        <f>月例会!BB38</f>
        <v>26</v>
      </c>
      <c r="F20" s="94">
        <f>月例会!AY19</f>
        <v>3</v>
      </c>
      <c r="G20" s="94">
        <f>月例会!AZ19</f>
        <v>3</v>
      </c>
      <c r="H20" s="129">
        <f>月例会!BA19</f>
        <v>0.5</v>
      </c>
      <c r="I20" s="96">
        <f>対抗戦!AN38</f>
        <v>0</v>
      </c>
      <c r="J20" s="94">
        <f>対抗戦!AN20</f>
        <v>0</v>
      </c>
      <c r="K20" s="94">
        <f>対抗戦!AO20</f>
        <v>0</v>
      </c>
      <c r="L20" s="129" t="str">
        <f>対抗戦!AP19</f>
        <v>00.00%</v>
      </c>
      <c r="M20" s="122">
        <f>+対抗戦!AQ19</f>
        <v>0</v>
      </c>
      <c r="N20" s="131">
        <f>公式戦!T36</f>
        <v>0</v>
      </c>
      <c r="O20" s="98"/>
    </row>
    <row r="21" spans="2:15" ht="27" customHeight="1">
      <c r="B21" s="179" t="s">
        <v>92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</sheetData>
  <sortState ref="C5:D20">
    <sortCondition descending="1" ref="D5:D20"/>
  </sortState>
  <mergeCells count="16">
    <mergeCell ref="B1:O1"/>
    <mergeCell ref="B21:O21"/>
    <mergeCell ref="I2:M2"/>
    <mergeCell ref="M3:M4"/>
    <mergeCell ref="B2:B4"/>
    <mergeCell ref="C2:C4"/>
    <mergeCell ref="I3:I4"/>
    <mergeCell ref="E2:H2"/>
    <mergeCell ref="F3:G3"/>
    <mergeCell ref="J3:K3"/>
    <mergeCell ref="N2:N4"/>
    <mergeCell ref="O2:O4"/>
    <mergeCell ref="D2:D4"/>
    <mergeCell ref="E3:E4"/>
    <mergeCell ref="H3:H4"/>
    <mergeCell ref="L3:L4"/>
  </mergeCells>
  <phoneticPr fontId="1"/>
  <conditionalFormatting sqref="H5:H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L5:L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2015-09-29T12:03:27Z</dcterms:modified>
</cp:coreProperties>
</file>